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12"/>
  <workbookPr/>
  <mc:AlternateContent xmlns:mc="http://schemas.openxmlformats.org/markup-compatibility/2006">
    <mc:Choice Requires="x15">
      <x15ac:absPath xmlns:x15ac="http://schemas.microsoft.com/office/spreadsheetml/2010/11/ac" url="C:\Users\MEC\Downloads\"/>
    </mc:Choice>
  </mc:AlternateContent>
  <xr:revisionPtr revIDLastSave="2" documentId="13_ncr:1_{A07EA7AD-197C-46BE-9343-01C65EBE64CE}" xr6:coauthVersionLast="47" xr6:coauthVersionMax="47" xr10:uidLastSave="{46B952B5-FB4E-4FD4-9067-4D09E6B5FC18}"/>
  <bookViews>
    <workbookView xWindow="22932" yWindow="2460" windowWidth="23256" windowHeight="12456" xr2:uid="{A8FB2CF4-5176-46B2-8B52-E002F0BECBDF}"/>
  </bookViews>
  <sheets>
    <sheet name="LOT03_Part_Int" sheetId="1" r:id="rId1"/>
  </sheets>
  <definedNames>
    <definedName name="_xlnm.Print_Area" localSheetId="0">LOT03_Part_Int!$A$2:$AF$184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75" i="1" l="1"/>
  <c r="AB173" i="1"/>
  <c r="AB171" i="1"/>
  <c r="AB169" i="1"/>
  <c r="AB164" i="1"/>
  <c r="AB161" i="1"/>
  <c r="AB158" i="1"/>
  <c r="AB156" i="1"/>
  <c r="AB154" i="1"/>
  <c r="AB152" i="1"/>
  <c r="AB149" i="1"/>
  <c r="AB147" i="1"/>
  <c r="AB145" i="1"/>
  <c r="AB142" i="1"/>
  <c r="AB140" i="1"/>
  <c r="AB138" i="1"/>
  <c r="AB136" i="1"/>
  <c r="AB134" i="1"/>
  <c r="AB132" i="1"/>
  <c r="AB130" i="1"/>
  <c r="AB128" i="1"/>
  <c r="AB125" i="1" s="1"/>
  <c r="AB126" i="1"/>
  <c r="AB122" i="1"/>
  <c r="AB115" i="1"/>
  <c r="AB113" i="1"/>
  <c r="AB111" i="1"/>
  <c r="AB108" i="1"/>
  <c r="AB106" i="1"/>
  <c r="AB104" i="1"/>
  <c r="AB101" i="1"/>
  <c r="AB98" i="1"/>
  <c r="AB95" i="1"/>
  <c r="AB72" i="1"/>
  <c r="AB70" i="1"/>
  <c r="AB68" i="1"/>
  <c r="AB61" i="1"/>
  <c r="AB59" i="1"/>
  <c r="AB55" i="1"/>
  <c r="AB53" i="1"/>
  <c r="AB51" i="1"/>
  <c r="AB43" i="1"/>
  <c r="AB39" i="1"/>
  <c r="AB36" i="1"/>
  <c r="AB35" i="1"/>
  <c r="AB32" i="1"/>
  <c r="AB31" i="1"/>
  <c r="AB24" i="1"/>
  <c r="AB18" i="1"/>
  <c r="AB144" i="1"/>
  <c r="AB103" i="1"/>
  <c r="AB74" i="1"/>
  <c r="AB45" i="1"/>
  <c r="AB28" i="1"/>
  <c r="AB26" i="1"/>
  <c r="AB17" i="1"/>
  <c r="AB15" i="1"/>
  <c r="AB12" i="1"/>
  <c r="AB176" i="1"/>
  <c r="AB174" i="1"/>
  <c r="AB172" i="1"/>
  <c r="AB170" i="1"/>
  <c r="AB168" i="1"/>
  <c r="AB167" i="1"/>
  <c r="AB166" i="1"/>
  <c r="AB165" i="1"/>
  <c r="AB163" i="1"/>
  <c r="AB162" i="1"/>
  <c r="AB160" i="1"/>
  <c r="AB159" i="1"/>
  <c r="AB157" i="1"/>
  <c r="AB155" i="1"/>
  <c r="AB153" i="1"/>
  <c r="AB151" i="1"/>
  <c r="AB150" i="1"/>
  <c r="AB148" i="1"/>
  <c r="AB146" i="1"/>
  <c r="AB143" i="1"/>
  <c r="AB141" i="1"/>
  <c r="AB139" i="1"/>
  <c r="AB137" i="1"/>
  <c r="AB135" i="1"/>
  <c r="AB133" i="1"/>
  <c r="AB131" i="1"/>
  <c r="AB129" i="1"/>
  <c r="AB127" i="1"/>
  <c r="AB124" i="1"/>
  <c r="AB123" i="1"/>
  <c r="AB117" i="1"/>
  <c r="AB118" i="1"/>
  <c r="AB119" i="1"/>
  <c r="AB120" i="1"/>
  <c r="AB121" i="1"/>
  <c r="AB116" i="1"/>
  <c r="AB114" i="1"/>
  <c r="AB112" i="1"/>
  <c r="AB109" i="1"/>
  <c r="AB107" i="1"/>
  <c r="AB105" i="1"/>
  <c r="AB102" i="1"/>
  <c r="AB100" i="1"/>
  <c r="AB99" i="1"/>
  <c r="AB97" i="1"/>
  <c r="AB96" i="1"/>
  <c r="AB78" i="1"/>
  <c r="AB79" i="1"/>
  <c r="AB80" i="1"/>
  <c r="AB81" i="1"/>
  <c r="AB82" i="1"/>
  <c r="AB83" i="1"/>
  <c r="AB84" i="1"/>
  <c r="AB85" i="1"/>
  <c r="AB86" i="1"/>
  <c r="AB87" i="1"/>
  <c r="AB88" i="1"/>
  <c r="AB89" i="1"/>
  <c r="AB90" i="1"/>
  <c r="AB91" i="1"/>
  <c r="AB92" i="1"/>
  <c r="AB93" i="1"/>
  <c r="AB94" i="1"/>
  <c r="AB77" i="1"/>
  <c r="AB75" i="1"/>
  <c r="AB73" i="1"/>
  <c r="AB71" i="1"/>
  <c r="AB69" i="1"/>
  <c r="AB67" i="1"/>
  <c r="AB66" i="1"/>
  <c r="AB65" i="1"/>
  <c r="AB64" i="1"/>
  <c r="AB63" i="1"/>
  <c r="AB62" i="1"/>
  <c r="AB60" i="1"/>
  <c r="AB58" i="1"/>
  <c r="AB57" i="1"/>
  <c r="AB56" i="1"/>
  <c r="AB54" i="1"/>
  <c r="AB52" i="1"/>
  <c r="AB49" i="1"/>
  <c r="AB48" i="1"/>
  <c r="AB47" i="1"/>
  <c r="AB46" i="1"/>
  <c r="AB44" i="1"/>
  <c r="AB42" i="1"/>
  <c r="AB41" i="1"/>
  <c r="AB40" i="1"/>
  <c r="AB38" i="1"/>
  <c r="AB37" i="1"/>
  <c r="AB34" i="1"/>
  <c r="AB33" i="1"/>
  <c r="AB30" i="1"/>
  <c r="AB29" i="1"/>
  <c r="AB27" i="1"/>
  <c r="AB25" i="1"/>
  <c r="AB23" i="1"/>
  <c r="AB22" i="1"/>
  <c r="AB21" i="1"/>
  <c r="AB20" i="1"/>
  <c r="AB19" i="1"/>
  <c r="AB16" i="1"/>
  <c r="AB14" i="1"/>
  <c r="AB13" i="1"/>
  <c r="Z168" i="1"/>
  <c r="Z102" i="1"/>
  <c r="Z67" i="1"/>
  <c r="Z49" i="1"/>
  <c r="Z48" i="1"/>
  <c r="Z30" i="1"/>
  <c r="Z13" i="1"/>
  <c r="F180" i="1"/>
  <c r="AE180" i="1" s="1"/>
  <c r="F179" i="1"/>
  <c r="AE179" i="1" s="1"/>
  <c r="C182" i="1"/>
  <c r="C178" i="1"/>
  <c r="Z176" i="1"/>
  <c r="O176" i="1"/>
  <c r="Z174" i="1"/>
  <c r="O174" i="1"/>
  <c r="Z172" i="1"/>
  <c r="O172" i="1"/>
  <c r="Z170" i="1"/>
  <c r="O170" i="1"/>
  <c r="O168" i="1"/>
  <c r="Z167" i="1"/>
  <c r="O167" i="1"/>
  <c r="Z166" i="1"/>
  <c r="O166" i="1"/>
  <c r="Z165" i="1"/>
  <c r="O165" i="1"/>
  <c r="Z163" i="1"/>
  <c r="O163" i="1"/>
  <c r="Z162" i="1"/>
  <c r="O162" i="1"/>
  <c r="Z160" i="1"/>
  <c r="O160" i="1"/>
  <c r="Z159" i="1"/>
  <c r="O159" i="1"/>
  <c r="Z157" i="1"/>
  <c r="O157" i="1"/>
  <c r="Z155" i="1"/>
  <c r="O155" i="1"/>
  <c r="Z153" i="1"/>
  <c r="O153" i="1"/>
  <c r="Z151" i="1"/>
  <c r="O151" i="1"/>
  <c r="Z150" i="1"/>
  <c r="O150" i="1"/>
  <c r="Z148" i="1"/>
  <c r="O148" i="1"/>
  <c r="Z146" i="1"/>
  <c r="Z143" i="1"/>
  <c r="O143" i="1"/>
  <c r="Z141" i="1"/>
  <c r="O141" i="1"/>
  <c r="Z139" i="1"/>
  <c r="O139" i="1"/>
  <c r="Z137" i="1"/>
  <c r="O137" i="1"/>
  <c r="Z135" i="1"/>
  <c r="O135" i="1"/>
  <c r="Z133" i="1"/>
  <c r="O133" i="1"/>
  <c r="Z131" i="1"/>
  <c r="O131" i="1"/>
  <c r="Z129" i="1"/>
  <c r="O129" i="1"/>
  <c r="Z127" i="1"/>
  <c r="O127" i="1"/>
  <c r="Z124" i="1"/>
  <c r="O124" i="1"/>
  <c r="Z123" i="1"/>
  <c r="O123" i="1"/>
  <c r="Z121" i="1"/>
  <c r="O121" i="1"/>
  <c r="Z120" i="1"/>
  <c r="Z119" i="1"/>
  <c r="O119" i="1"/>
  <c r="Z118" i="1"/>
  <c r="O118" i="1"/>
  <c r="Z117" i="1"/>
  <c r="O117" i="1"/>
  <c r="Z116" i="1"/>
  <c r="Z114" i="1"/>
  <c r="O114" i="1"/>
  <c r="Z112" i="1"/>
  <c r="O112" i="1"/>
  <c r="Z109" i="1"/>
  <c r="O109" i="1"/>
  <c r="Z107" i="1"/>
  <c r="O107" i="1"/>
  <c r="Z105" i="1"/>
  <c r="O105" i="1"/>
  <c r="O102" i="1"/>
  <c r="Z100" i="1"/>
  <c r="O100" i="1"/>
  <c r="Z99" i="1"/>
  <c r="Z97" i="1"/>
  <c r="O97" i="1"/>
  <c r="Z96" i="1"/>
  <c r="O96" i="1"/>
  <c r="Z94" i="1"/>
  <c r="O94" i="1"/>
  <c r="Z93" i="1"/>
  <c r="O93" i="1"/>
  <c r="Z92" i="1"/>
  <c r="O92" i="1"/>
  <c r="Z91" i="1"/>
  <c r="O91" i="1"/>
  <c r="Z90" i="1"/>
  <c r="O90" i="1"/>
  <c r="Z89" i="1"/>
  <c r="O89" i="1"/>
  <c r="Z88" i="1"/>
  <c r="O88" i="1"/>
  <c r="Z87" i="1"/>
  <c r="O87" i="1"/>
  <c r="Z86" i="1"/>
  <c r="O86" i="1"/>
  <c r="Z85" i="1"/>
  <c r="O85" i="1"/>
  <c r="Z84" i="1"/>
  <c r="O84" i="1"/>
  <c r="Z83" i="1"/>
  <c r="O83" i="1"/>
  <c r="Z82" i="1"/>
  <c r="O82" i="1"/>
  <c r="Z81" i="1"/>
  <c r="O81" i="1"/>
  <c r="Z80" i="1"/>
  <c r="O80" i="1"/>
  <c r="Z79" i="1"/>
  <c r="Z78" i="1"/>
  <c r="O78" i="1"/>
  <c r="Z77" i="1"/>
  <c r="O77" i="1"/>
  <c r="Z75" i="1"/>
  <c r="O75" i="1"/>
  <c r="Z73" i="1"/>
  <c r="O73" i="1"/>
  <c r="Z71" i="1"/>
  <c r="O71" i="1"/>
  <c r="Z69" i="1"/>
  <c r="O69" i="1"/>
  <c r="Z66" i="1"/>
  <c r="O66" i="1"/>
  <c r="Z65" i="1"/>
  <c r="O65" i="1"/>
  <c r="Z64" i="1"/>
  <c r="O64" i="1"/>
  <c r="Z63" i="1"/>
  <c r="O63" i="1"/>
  <c r="Z62" i="1"/>
  <c r="O62" i="1"/>
  <c r="Z60" i="1"/>
  <c r="O60" i="1"/>
  <c r="Z58" i="1"/>
  <c r="O58" i="1"/>
  <c r="Z57" i="1"/>
  <c r="O57" i="1"/>
  <c r="Z56" i="1"/>
  <c r="O56" i="1"/>
  <c r="Z54" i="1"/>
  <c r="O54" i="1"/>
  <c r="Z52" i="1"/>
  <c r="O49" i="1"/>
  <c r="Z47" i="1"/>
  <c r="O47" i="1"/>
  <c r="Z46" i="1"/>
  <c r="O46" i="1"/>
  <c r="Z44" i="1"/>
  <c r="O44" i="1"/>
  <c r="Z42" i="1"/>
  <c r="O42" i="1"/>
  <c r="Z41" i="1"/>
  <c r="O41" i="1"/>
  <c r="Z40" i="1"/>
  <c r="O40" i="1"/>
  <c r="Z38" i="1"/>
  <c r="O38" i="1"/>
  <c r="Z37" i="1"/>
  <c r="O37" i="1"/>
  <c r="Z34" i="1"/>
  <c r="O34" i="1"/>
  <c r="Z33" i="1"/>
  <c r="O33" i="1"/>
  <c r="O32" i="1"/>
  <c r="Z29" i="1"/>
  <c r="O29" i="1"/>
  <c r="Z27" i="1"/>
  <c r="Z25" i="1"/>
  <c r="Z23" i="1"/>
  <c r="Z22" i="1"/>
  <c r="O22" i="1"/>
  <c r="Z21" i="1"/>
  <c r="Z20" i="1"/>
  <c r="O20" i="1"/>
  <c r="Z19" i="1"/>
  <c r="Z16" i="1"/>
  <c r="O16" i="1"/>
  <c r="Z14" i="1"/>
  <c r="O14" i="1"/>
  <c r="C5" i="1"/>
  <c r="AB110" i="1" l="1"/>
  <c r="AB76" i="1"/>
  <c r="AB50" i="1"/>
  <c r="AB11" i="1" s="1"/>
  <c r="AE178" i="1" s="1"/>
  <c r="F181" i="1"/>
  <c r="AE181" i="1" s="1"/>
  <c r="O67" i="1"/>
  <c r="O120" i="1"/>
  <c r="O25" i="1"/>
  <c r="O27" i="1"/>
  <c r="O23" i="1"/>
  <c r="O52" i="1"/>
  <c r="O79" i="1"/>
  <c r="O13" i="1"/>
  <c r="O21" i="1"/>
  <c r="O116" i="1"/>
  <c r="AE182" i="1" l="1"/>
</calcChain>
</file>

<file path=xl/sharedStrings.xml><?xml version="1.0" encoding="utf-8"?>
<sst xmlns="http://schemas.openxmlformats.org/spreadsheetml/2006/main" count="409" uniqueCount="282">
  <si>
    <t>Rénovation du siège de l'Urssaf - Pays de la Loire (44)</t>
  </si>
  <si>
    <t>URSSAF des Pays-de-la-Loire</t>
  </si>
  <si>
    <t>LOT 03 : Partitions intérieures et embellissements</t>
  </si>
  <si>
    <t>Qté estimée - MOE</t>
  </si>
  <si>
    <t>Qté - Entreprise</t>
  </si>
  <si>
    <t>§ CCTP</t>
  </si>
  <si>
    <t xml:space="preserve">DESIGNATION DES OUVRAGES </t>
  </si>
  <si>
    <t>U</t>
  </si>
  <si>
    <t>RDC</t>
  </si>
  <si>
    <t>R+1</t>
  </si>
  <si>
    <t>R+2</t>
  </si>
  <si>
    <t>R+3</t>
  </si>
  <si>
    <t>R+4</t>
  </si>
  <si>
    <t>R+5</t>
  </si>
  <si>
    <t>R+6</t>
  </si>
  <si>
    <t>R+7</t>
  </si>
  <si>
    <t>R+8</t>
  </si>
  <si>
    <t>R+9</t>
  </si>
  <si>
    <t>Qté - Totale</t>
  </si>
  <si>
    <t>P.U. (€HT)</t>
  </si>
  <si>
    <t>Total (€HT)</t>
  </si>
  <si>
    <t>TVA</t>
  </si>
  <si>
    <t>DESCRIPTIF DES OUVRAGES - TRANCHE FERME</t>
  </si>
  <si>
    <t>3.1</t>
  </si>
  <si>
    <t>Dossier d'études</t>
  </si>
  <si>
    <t xml:space="preserve">Relevés &amp; Etudes d'exécution </t>
  </si>
  <si>
    <t>Ens</t>
  </si>
  <si>
    <t>Fourniture du dossier des Ouvrages Exécutés</t>
  </si>
  <si>
    <t>3.2</t>
  </si>
  <si>
    <t>Amiante</t>
  </si>
  <si>
    <t>Mode opératoire Amiante</t>
  </si>
  <si>
    <t>3.3</t>
  </si>
  <si>
    <t>Installations de chantier</t>
  </si>
  <si>
    <t>3.3.1</t>
  </si>
  <si>
    <t>Installations communes</t>
  </si>
  <si>
    <t>Gestion du compte-prorata</t>
  </si>
  <si>
    <t>Mois</t>
  </si>
  <si>
    <t>Aménagement des zones base vie et de stockages</t>
  </si>
  <si>
    <t>Panneau de chantier</t>
  </si>
  <si>
    <t>Constat d'huissier</t>
  </si>
  <si>
    <t>3.3.2</t>
  </si>
  <si>
    <t>Installations spécifiques</t>
  </si>
  <si>
    <r>
      <t xml:space="preserve">Installations de chantier spécifiques
</t>
    </r>
    <r>
      <rPr>
        <i/>
        <sz val="10"/>
        <color theme="1"/>
        <rFont val="PT Sans"/>
        <family val="2"/>
      </rPr>
      <t xml:space="preserve">    Démarches administratives 
    Approvisionnement et stockage sur site
    Nettoyage et évacuation quotidien des déchets des zones de travaux
    Démarches auprès de la ville et paiement des frais d’occupation de voirie si nécessaire 
    Amené et replis du matériel
    Gestion des déchets</t>
    </r>
  </si>
  <si>
    <t>3.4</t>
  </si>
  <si>
    <t>Nettoyage intégral de chantier</t>
  </si>
  <si>
    <t>Nettoyage complet de chantier par une entreprise spécialisée avant chaque réception</t>
  </si>
  <si>
    <t>3.5</t>
  </si>
  <si>
    <t>Protection et communication du chantier</t>
  </si>
  <si>
    <t>Protection de chaque plateau et ouvrages sensibles</t>
  </si>
  <si>
    <t>Communication avec les utilisateurs</t>
  </si>
  <si>
    <t>3.6</t>
  </si>
  <si>
    <t>Dépose sélective de cloisons modulaires et de portes</t>
  </si>
  <si>
    <t xml:space="preserve">Dépose sélective de matériaux à réemployer in-situ </t>
  </si>
  <si>
    <t>Cloisons</t>
  </si>
  <si>
    <t>m²</t>
  </si>
  <si>
    <t>Portes</t>
  </si>
  <si>
    <t>3.7</t>
  </si>
  <si>
    <t>Plancher technique</t>
  </si>
  <si>
    <t>3.7.1</t>
  </si>
  <si>
    <t>Dépose localisée du plancher technique</t>
  </si>
  <si>
    <t>Travaux de dépose (Plancher technique, barre de maintien, seuils)</t>
  </si>
  <si>
    <t>Réemploi ex-situ</t>
  </si>
  <si>
    <t>3.7.2</t>
  </si>
  <si>
    <t>Remaniement du plancher technique</t>
  </si>
  <si>
    <t>Provision pour le remaniement de 50% des dalles dans la circulation</t>
  </si>
  <si>
    <t>Réglage pour parfaite planéité</t>
  </si>
  <si>
    <t>Création de rampe plancher technique</t>
  </si>
  <si>
    <t>Création de rampe au platelage technique en bois</t>
  </si>
  <si>
    <t>3.8</t>
  </si>
  <si>
    <t>Ouvertures dans mur maçonné</t>
  </si>
  <si>
    <t>Etudes d'exécutions</t>
  </si>
  <si>
    <t>Préparation du support, protection</t>
  </si>
  <si>
    <t>Sciage de la maçonnerie</t>
  </si>
  <si>
    <t xml:space="preserve">Nettoyage du chantier </t>
  </si>
  <si>
    <t>3.9</t>
  </si>
  <si>
    <t>Cloison et Plâtrerie</t>
  </si>
  <si>
    <t>3.9.1</t>
  </si>
  <si>
    <t>Ratissage</t>
  </si>
  <si>
    <t>Provision de travaux de ratissage sur support maçonné -20%</t>
  </si>
  <si>
    <t>3.9.2</t>
  </si>
  <si>
    <t>Coffrage - Gaine technique</t>
  </si>
  <si>
    <t>F&amp;P de plaques de plâtre BA13 hydrofuge compris trappe de visite</t>
  </si>
  <si>
    <t>3.9.3</t>
  </si>
  <si>
    <t>Cloisons fixes</t>
  </si>
  <si>
    <t>3.9.3.1</t>
  </si>
  <si>
    <t>F&amp;P Cloisons fixes plaques plâtre EI 60</t>
  </si>
  <si>
    <t>3.9.3.2</t>
  </si>
  <si>
    <t>F&amp;P Cloisons fixes - Espace serveur</t>
  </si>
  <si>
    <t>3.9.3.3</t>
  </si>
  <si>
    <t>F&amp;P Cloison hydrofuge</t>
  </si>
  <si>
    <t>3.9.4</t>
  </si>
  <si>
    <t>Doublages</t>
  </si>
  <si>
    <t>3.9.4.1</t>
  </si>
  <si>
    <t>F&amp;P Doublage thermique sur ossature</t>
  </si>
  <si>
    <t>3.9.5</t>
  </si>
  <si>
    <t>Cloisons de distribution modulaires</t>
  </si>
  <si>
    <t>3.9.5.1</t>
  </si>
  <si>
    <t>F&amp;P Cloisons de distribution modulaire pleine – Neuve</t>
  </si>
  <si>
    <t>3.9.5.2</t>
  </si>
  <si>
    <t>Cloisons de distribution modulaire pleine – Réemplois</t>
  </si>
  <si>
    <t>3.9.5.3</t>
  </si>
  <si>
    <t>F&amp;P Cloisons de distribution modulaire vitrée – Neuve</t>
  </si>
  <si>
    <t>3.9.5.4</t>
  </si>
  <si>
    <t>Cloisons de distribution modulaire vitrée – Réemplois</t>
  </si>
  <si>
    <t>3.9.5.5</t>
  </si>
  <si>
    <t>Cloisons de distribution modulaire – Réemplois en lieu et place</t>
  </si>
  <si>
    <t>3.9.5.6</t>
  </si>
  <si>
    <t>Création d’imposte</t>
  </si>
  <si>
    <t>ml</t>
  </si>
  <si>
    <t>3.9.6</t>
  </si>
  <si>
    <t>Cloisons amovible pleine</t>
  </si>
  <si>
    <t>F&amp;P Cloisons mobiles</t>
  </si>
  <si>
    <t>3.9.7</t>
  </si>
  <si>
    <t>Obturation en carreaux de plâtre</t>
  </si>
  <si>
    <t>F&amp;P Carreaux de plâtre</t>
  </si>
  <si>
    <t>3.9.8</t>
  </si>
  <si>
    <t>Obturation en carreaux de plâtre - EI60 - Hydrofuge</t>
  </si>
  <si>
    <t>3.10</t>
  </si>
  <si>
    <t>Grille de transfert</t>
  </si>
  <si>
    <t>Création des réservations pour les grilles de transfert dans les cloisons</t>
  </si>
  <si>
    <t>3.11</t>
  </si>
  <si>
    <t>Menuiseries intérieures</t>
  </si>
  <si>
    <t>3.11.1</t>
  </si>
  <si>
    <t>Type 1 : Mo_PP 1V (0,93x2,04ht)</t>
  </si>
  <si>
    <t>3.11.2</t>
  </si>
  <si>
    <t>Type 2 : Mo_PP_R 1V (0,93x2,04ht)</t>
  </si>
  <si>
    <t>Réalisation d'un prototype</t>
  </si>
  <si>
    <t>3.11.3</t>
  </si>
  <si>
    <t>Type 3 : Mo_PP 1V (0,73x2,04ht)</t>
  </si>
  <si>
    <t>3.11.4</t>
  </si>
  <si>
    <t>Type 4 : Mo_PV_R 1V (0,93x2,04ht)</t>
  </si>
  <si>
    <t>3.11.5</t>
  </si>
  <si>
    <t>Type 5 : Mo_PV_R Tierce (1,46x2,04ht)</t>
  </si>
  <si>
    <t>3.11.6</t>
  </si>
  <si>
    <t>Type 6 : Mo_PV_R 2V (1,85x2,04ht)</t>
  </si>
  <si>
    <t>3.11.7</t>
  </si>
  <si>
    <t>Type 7 : PP_1V  1V (0,8x2,04ht)</t>
  </si>
  <si>
    <t>3.11.8</t>
  </si>
  <si>
    <t>Type 8 : PV_E30 Tierce (1,46x2,04ht)</t>
  </si>
  <si>
    <t>3.11.9</t>
  </si>
  <si>
    <t>Type 9 : PP_EI30 1V (0,93x2,04ht)</t>
  </si>
  <si>
    <t>3.11.10</t>
  </si>
  <si>
    <t>Type 10 : EAS_PV_EI60 1V (0,93x2,04ht)</t>
  </si>
  <si>
    <t>3.11.11</t>
  </si>
  <si>
    <t>Type 11 : EAS_PP_EI60 1V (0,93x2,04ht)</t>
  </si>
  <si>
    <t>3.11.12</t>
  </si>
  <si>
    <t>Type 12 : PP_E30 1V (0,93x2,04ht)</t>
  </si>
  <si>
    <t>3.11.13</t>
  </si>
  <si>
    <t>Type 13 : Ma_PP_EI30 1V (0,83x2,04ht)</t>
  </si>
  <si>
    <t>3.11.14</t>
  </si>
  <si>
    <t>Type 14 : Ma_PP_EI30 2V (1,46x2,04ht)</t>
  </si>
  <si>
    <t>3.11.15</t>
  </si>
  <si>
    <t>Type 15 : Ma_PV_EI30_DAS Tierce (1,46x2,04ht)</t>
  </si>
  <si>
    <t>3.11.16</t>
  </si>
  <si>
    <t>Type 16 : Mo_PV Tierce (1,46x2,04ht)</t>
  </si>
  <si>
    <t>3.11.17</t>
  </si>
  <si>
    <t>Porte de placard</t>
  </si>
  <si>
    <t>3.11.18</t>
  </si>
  <si>
    <t>Réfection des portes CF - Escaliers</t>
  </si>
  <si>
    <t>Travaux de préparation</t>
  </si>
  <si>
    <t>F&amp;P de plaques de poussés en inox</t>
  </si>
  <si>
    <t>3.11.19</t>
  </si>
  <si>
    <t xml:space="preserve">Réglage des poignées d'ouvertures sur menuiseries extérieurs </t>
  </si>
  <si>
    <t>Réglage des rosaces sur toutes les menuiseries</t>
  </si>
  <si>
    <t xml:space="preserve">Béquille de fenêtre longueur 300mm PMR droite ou coudée </t>
  </si>
  <si>
    <t>3.11.20</t>
  </si>
  <si>
    <t>Vitrophanie de signalisation</t>
  </si>
  <si>
    <t xml:space="preserve">F&amp;P de bande de signalisation adhésive </t>
  </si>
  <si>
    <t>3.12</t>
  </si>
  <si>
    <t>Métallerie</t>
  </si>
  <si>
    <t>3.12.1</t>
  </si>
  <si>
    <t>Plaque métallique d'obturation sur menuiserie</t>
  </si>
  <si>
    <t>F&amp;P d’une plaque métallique</t>
  </si>
  <si>
    <t>3.12.2</t>
  </si>
  <si>
    <t>Plaque métallique d'obturation sur mur</t>
  </si>
  <si>
    <t>3.12.3</t>
  </si>
  <si>
    <t>Plaque métallique d'obturation - désenfumage</t>
  </si>
  <si>
    <t>F&amp;P d’une plaque métallique </t>
  </si>
  <si>
    <t>3.13</t>
  </si>
  <si>
    <t>Mur - Enduit &amp; Peinture</t>
  </si>
  <si>
    <t>3.13.1</t>
  </si>
  <si>
    <t>Faïence</t>
  </si>
  <si>
    <t>F&amp;P de carreaux de faïence collée 200 X 200 mm</t>
  </si>
  <si>
    <t>3.13.2</t>
  </si>
  <si>
    <t>Crédence alu/inox</t>
  </si>
  <si>
    <t xml:space="preserve">F&amp;P d’une crédence compact alu/inox </t>
  </si>
  <si>
    <t>3.13.3</t>
  </si>
  <si>
    <t>Peinture</t>
  </si>
  <si>
    <t>3.13.3.1</t>
  </si>
  <si>
    <t>Peinture support plâtre A+ - Murs</t>
  </si>
  <si>
    <t>3.13.3.2</t>
  </si>
  <si>
    <t>Peinture support plâtre A+ - Plafonds et joues</t>
  </si>
  <si>
    <t>3.13.3.3</t>
  </si>
  <si>
    <t>Peinture support maçonné A+</t>
  </si>
  <si>
    <t>3.13.3.4</t>
  </si>
  <si>
    <t>Peinture support métallique A+</t>
  </si>
  <si>
    <t>3.13.3.5</t>
  </si>
  <si>
    <t>Peinture support bois A+</t>
  </si>
  <si>
    <t>3.13.3.6</t>
  </si>
  <si>
    <t>Peinture pièce humide</t>
  </si>
  <si>
    <t>3.13.4</t>
  </si>
  <si>
    <t>Barre de maintien</t>
  </si>
  <si>
    <t>Mise en peinture</t>
  </si>
  <si>
    <t>Repose vissé</t>
  </si>
  <si>
    <t>3.14</t>
  </si>
  <si>
    <t>Faux-plafond</t>
  </si>
  <si>
    <t>3.14.1</t>
  </si>
  <si>
    <t>Joues BA13</t>
  </si>
  <si>
    <t>F&amp;P de joues BA13 </t>
  </si>
  <si>
    <t>3.14.2</t>
  </si>
  <si>
    <t>Doublage plafond BA13</t>
  </si>
  <si>
    <t>F&amp;P de plaque BA13 en plafond </t>
  </si>
  <si>
    <t>3.14.3</t>
  </si>
  <si>
    <t>Faux-plafonds suspendus 600x600 mm</t>
  </si>
  <si>
    <t>F&amp;P de faux-plafonds en dalles 600 X 600 mm </t>
  </si>
  <si>
    <t>3.14.4</t>
  </si>
  <si>
    <t>Faux-plafonds suspendus 600x600 mm - Hygiène</t>
  </si>
  <si>
    <t>F&amp;P de faux-plafonds en dalles 600 X 600 mm - Hygiène</t>
  </si>
  <si>
    <t>3.14.5</t>
  </si>
  <si>
    <t>Faux-plafonds suspendus bois 600x600 mm</t>
  </si>
  <si>
    <t>F&amp;P de faux-plafonds en dalles bois 600 X 600 mm </t>
  </si>
  <si>
    <t>3.14.6</t>
  </si>
  <si>
    <t>Faux-plafonds suspendus lames 1800x600 mm</t>
  </si>
  <si>
    <t>F&amp;P de faux-plafonds en lames en laine de roche 1800 X 600 mm</t>
  </si>
  <si>
    <t>3.14.7</t>
  </si>
  <si>
    <t>Faux-plafonds plaque de plâtre</t>
  </si>
  <si>
    <t xml:space="preserve">F&amp;P de faux-plafonds BA13 sur ossature </t>
  </si>
  <si>
    <t>3.14.8</t>
  </si>
  <si>
    <t>Isolation</t>
  </si>
  <si>
    <t xml:space="preserve">Repose de l’isolant </t>
  </si>
  <si>
    <t>3.14.9</t>
  </si>
  <si>
    <t>Peinture de propreté</t>
  </si>
  <si>
    <t>Peinture de propreté sur support béton</t>
  </si>
  <si>
    <t>3.15</t>
  </si>
  <si>
    <t>Sols</t>
  </si>
  <si>
    <t>3.15.1</t>
  </si>
  <si>
    <t>3.15.2</t>
  </si>
  <si>
    <t>Ragréage</t>
  </si>
  <si>
    <t xml:space="preserve">Provision de 50% pour ragréage des sols abimés </t>
  </si>
  <si>
    <t>3.15.3</t>
  </si>
  <si>
    <t>Décaissement dalle béton</t>
  </si>
  <si>
    <t>Travaux de décaissement de la chape existante</t>
  </si>
  <si>
    <t>Création d'une chape pour création de pente</t>
  </si>
  <si>
    <t>3.15.4</t>
  </si>
  <si>
    <t>3.15.5</t>
  </si>
  <si>
    <t>Carreaux grés cérame collés 300x300 mm</t>
  </si>
  <si>
    <t xml:space="preserve">F&amp;P de carreaux grès cérame collés 300 X 300 mm </t>
  </si>
  <si>
    <t>3.15.6</t>
  </si>
  <si>
    <t xml:space="preserve">F&amp;P de carreaux grès cérame collés 450 X 450 mm </t>
  </si>
  <si>
    <t>3.15.7</t>
  </si>
  <si>
    <t>Plinthes bois</t>
  </si>
  <si>
    <t>F&amp;P de plinthes en Médium Density Fiberboard </t>
  </si>
  <si>
    <t>F&amp;P de plinthes en Médium Density Fiberboard - SS4</t>
  </si>
  <si>
    <t>3.15.8</t>
  </si>
  <si>
    <t>Plinthes Carrelage</t>
  </si>
  <si>
    <t>F&amp;P de plinthes droites collées grès cérame </t>
  </si>
  <si>
    <t xml:space="preserve">F&amp;P de plinthes à gorge collées grès cérame – Local humide </t>
  </si>
  <si>
    <t>3.15.9</t>
  </si>
  <si>
    <t>Sols souples textiles</t>
  </si>
  <si>
    <t>3.15.9.1</t>
  </si>
  <si>
    <t>F&amp;P sols souples textiles dalles 600x600 mm</t>
  </si>
  <si>
    <t>3.15.9.2</t>
  </si>
  <si>
    <t>F&amp;P sols souple en lames 1000x250 mm</t>
  </si>
  <si>
    <t>3.15.9.3</t>
  </si>
  <si>
    <t>F&amp;P sols souple moquette dalles </t>
  </si>
  <si>
    <t>3.15.9.4</t>
  </si>
  <si>
    <t>Pose sol souple récupéré</t>
  </si>
  <si>
    <t>3.15.10</t>
  </si>
  <si>
    <t>Sols souples PVC</t>
  </si>
  <si>
    <t xml:space="preserve">F&amp;P de sols collés PVC en lés </t>
  </si>
  <si>
    <t>3.15.11</t>
  </si>
  <si>
    <t>Bandes podotactiles</t>
  </si>
  <si>
    <t xml:space="preserve">F&amp;P de bandes podotactiles </t>
  </si>
  <si>
    <t>3.15.12</t>
  </si>
  <si>
    <t>Nez-de-marche aluminium</t>
  </si>
  <si>
    <t xml:space="preserve">F&amp;P de nez-de-marches aluminium </t>
  </si>
  <si>
    <t>3.15.13</t>
  </si>
  <si>
    <t>Butée de porte</t>
  </si>
  <si>
    <t>F&amp;P de butées de porte </t>
  </si>
  <si>
    <t>TVA :</t>
  </si>
  <si>
    <t>Montant (€ HT) :</t>
  </si>
  <si>
    <t>Montant TVA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</si>
</sst>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00\ _€_-;\-* #,##0.00\ _€_-;_-* &quot;-&quot;??\ _€_-;_-@_-"/>
    <numFmt numFmtId="165" formatCode="_-* #,##0.00\ [$€-40C]_-;\-* #,##0.00\ [$€-40C]_-;_-* &quot;-&quot;??\ [$€-40C]_-;_-@_-"/>
    <numFmt numFmtId="166" formatCode="#,##0.00\ &quot;€&quot;"/>
    <numFmt numFmtId="167" formatCode="0.0%"/>
  </numFmts>
  <fonts count="14">
    <font>
      <sz val="11"/>
      <color theme="1"/>
      <name val="Aptos Narrow"/>
      <family val="2"/>
      <scheme val="minor"/>
    </font>
    <font>
      <sz val="11"/>
      <color theme="1"/>
      <name val="Aptos Narrow"/>
      <family val="2"/>
      <scheme val="minor"/>
    </font>
    <font>
      <sz val="10"/>
      <color rgb="FFFF0000"/>
      <name val="PT Sans"/>
      <family val="2"/>
    </font>
    <font>
      <sz val="10"/>
      <color theme="6"/>
      <name val="PT Sans"/>
      <family val="2"/>
    </font>
    <font>
      <sz val="10"/>
      <color theme="0" tint="-0.34998626667073579"/>
      <name val="PT Sans"/>
      <family val="2"/>
    </font>
    <font>
      <b/>
      <sz val="10"/>
      <color theme="1"/>
      <name val="PT Sans"/>
      <family val="2"/>
    </font>
    <font>
      <sz val="10"/>
      <color theme="1"/>
      <name val="PT Sans"/>
      <family val="2"/>
    </font>
    <font>
      <b/>
      <sz val="10"/>
      <color rgb="FFFF0000"/>
      <name val="PT Sans"/>
      <family val="2"/>
    </font>
    <font>
      <b/>
      <sz val="9"/>
      <color theme="1"/>
      <name val="PT Sans"/>
      <family val="2"/>
    </font>
    <font>
      <b/>
      <i/>
      <sz val="9"/>
      <name val="PT Sans"/>
      <family val="2"/>
    </font>
    <font>
      <b/>
      <i/>
      <sz val="10"/>
      <name val="PT Sans"/>
      <family val="2"/>
    </font>
    <font>
      <i/>
      <sz val="9"/>
      <color theme="1"/>
      <name val="PT Sans"/>
      <family val="2"/>
    </font>
    <font>
      <sz val="9"/>
      <color theme="1"/>
      <name val="PT Sans"/>
      <family val="2"/>
    </font>
    <font>
      <i/>
      <sz val="10"/>
      <color theme="1"/>
      <name val="PT Sans"/>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tint="-0.14999847407452621"/>
        <bgColor indexed="64"/>
      </patternFill>
    </fill>
    <fill>
      <patternFill patternType="solid">
        <fgColor theme="0" tint="-0.249977111117893"/>
        <bgColor indexed="64"/>
      </patternFill>
    </fill>
    <fill>
      <patternFill patternType="solid">
        <fgColor theme="2" tint="-4.9989318521683403E-2"/>
        <bgColor indexed="64"/>
      </patternFill>
    </fill>
  </fills>
  <borders count="44">
    <border>
      <left/>
      <right/>
      <top/>
      <bottom/>
      <diagonal/>
    </border>
    <border>
      <left style="thin">
        <color indexed="64"/>
      </left>
      <right/>
      <top style="thin">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104">
    <xf numFmtId="0" fontId="0" fillId="0" borderId="0" xfId="0"/>
    <xf numFmtId="9" fontId="2" fillId="0" borderId="0" xfId="0" applyNumberFormat="1" applyFont="1" applyAlignment="1">
      <alignment vertical="center"/>
    </xf>
    <xf numFmtId="10" fontId="3" fillId="0" borderId="0" xfId="0" applyNumberFormat="1" applyFont="1" applyAlignment="1">
      <alignment vertical="center"/>
    </xf>
    <xf numFmtId="9" fontId="3" fillId="0" borderId="0" xfId="0" applyNumberFormat="1" applyFont="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2" fillId="0" borderId="0" xfId="0" applyFont="1" applyAlignment="1">
      <alignment vertical="center"/>
    </xf>
    <xf numFmtId="0" fontId="6"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right" vertical="top" wrapText="1"/>
    </xf>
    <xf numFmtId="0" fontId="6" fillId="0" borderId="0" xfId="0" applyFont="1" applyAlignment="1">
      <alignment horizontal="left" vertical="center"/>
    </xf>
    <xf numFmtId="0" fontId="5" fillId="0" borderId="0" xfId="0" applyFont="1" applyAlignment="1">
      <alignment horizontal="right" vertical="center" wrapText="1"/>
    </xf>
    <xf numFmtId="0" fontId="7" fillId="0" borderId="0" xfId="0" applyFont="1" applyAlignment="1">
      <alignment horizontal="center" vertical="center"/>
    </xf>
    <xf numFmtId="0" fontId="6" fillId="0" borderId="3" xfId="0" applyFont="1" applyBorder="1" applyAlignment="1">
      <alignment vertical="center"/>
    </xf>
    <xf numFmtId="0" fontId="6" fillId="0" borderId="4" xfId="0" applyFont="1" applyBorder="1" applyAlignment="1">
      <alignment vertical="center" wrapText="1"/>
    </xf>
    <xf numFmtId="0" fontId="6" fillId="0" borderId="0" xfId="0" applyFont="1" applyAlignment="1">
      <alignment horizontal="right" vertical="center"/>
    </xf>
    <xf numFmtId="0" fontId="6" fillId="0" borderId="5" xfId="0" applyFont="1" applyBorder="1" applyAlignment="1">
      <alignment vertical="center"/>
    </xf>
    <xf numFmtId="17" fontId="6" fillId="0" borderId="6" xfId="0" applyNumberFormat="1" applyFont="1" applyBorder="1" applyAlignment="1">
      <alignment horizontal="left"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xf>
    <xf numFmtId="165" fontId="6" fillId="0" borderId="0" xfId="3" applyNumberFormat="1" applyFont="1" applyFill="1" applyBorder="1" applyAlignment="1">
      <alignment horizontal="center" vertical="center"/>
    </xf>
    <xf numFmtId="0" fontId="6" fillId="0" borderId="0" xfId="0" applyFont="1" applyAlignment="1">
      <alignment horizontal="left" vertical="center" indent="1"/>
    </xf>
    <xf numFmtId="0" fontId="5" fillId="2" borderId="10" xfId="0" applyFont="1" applyFill="1" applyBorder="1" applyAlignment="1">
      <alignment horizontal="center" vertical="center"/>
    </xf>
    <xf numFmtId="0" fontId="5" fillId="2" borderId="11" xfId="0" applyFont="1" applyFill="1" applyBorder="1" applyAlignment="1">
      <alignment horizontal="left" vertical="center" indent="1"/>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0" xfId="0" applyFont="1" applyFill="1" applyAlignment="1">
      <alignment horizontal="left" vertical="center" wrapText="1"/>
    </xf>
    <xf numFmtId="0" fontId="5" fillId="3" borderId="0" xfId="0" applyFont="1" applyFill="1" applyAlignment="1">
      <alignment horizontal="center" vertical="center"/>
    </xf>
    <xf numFmtId="0" fontId="6" fillId="3" borderId="0" xfId="0" applyFont="1" applyFill="1" applyAlignment="1">
      <alignment horizontal="left" vertical="center"/>
    </xf>
    <xf numFmtId="0" fontId="6" fillId="3" borderId="0" xfId="0" applyFont="1" applyFill="1" applyAlignment="1">
      <alignment horizontal="right" vertical="center"/>
    </xf>
    <xf numFmtId="0" fontId="6" fillId="3" borderId="0" xfId="0" applyFont="1" applyFill="1" applyAlignment="1">
      <alignment horizontal="center" vertical="center"/>
    </xf>
    <xf numFmtId="0" fontId="8" fillId="4" borderId="16" xfId="0" applyFont="1" applyFill="1" applyBorder="1" applyAlignment="1">
      <alignment horizontal="center" vertical="center" wrapText="1"/>
    </xf>
    <xf numFmtId="0" fontId="5" fillId="4" borderId="17" xfId="0" applyFont="1" applyFill="1" applyBorder="1" applyAlignment="1">
      <alignment horizontal="left" vertical="center" wrapText="1"/>
    </xf>
    <xf numFmtId="0" fontId="9" fillId="4" borderId="17" xfId="0" applyFont="1" applyFill="1" applyBorder="1" applyAlignment="1">
      <alignment horizontal="right" vertical="center" wrapText="1"/>
    </xf>
    <xf numFmtId="167" fontId="9" fillId="4" borderId="18" xfId="2" applyNumberFormat="1" applyFont="1" applyFill="1" applyBorder="1" applyAlignment="1">
      <alignment horizontal="right" vertical="center" wrapText="1"/>
    </xf>
    <xf numFmtId="0" fontId="9" fillId="4" borderId="19" xfId="0" applyFont="1" applyFill="1" applyBorder="1" applyAlignment="1">
      <alignment horizontal="right" vertical="center" wrapText="1"/>
    </xf>
    <xf numFmtId="0" fontId="11" fillId="3" borderId="0" xfId="0" applyFont="1" applyFill="1" applyAlignment="1">
      <alignment horizontal="left" vertical="center" wrapText="1"/>
    </xf>
    <xf numFmtId="0" fontId="8" fillId="5" borderId="20" xfId="0" applyFont="1" applyFill="1" applyBorder="1" applyAlignment="1">
      <alignment horizontal="center" vertical="center" wrapText="1"/>
    </xf>
    <xf numFmtId="0" fontId="5" fillId="5" borderId="21" xfId="0" applyFont="1" applyFill="1" applyBorder="1" applyAlignment="1">
      <alignment horizontal="left" vertical="center" wrapText="1"/>
    </xf>
    <xf numFmtId="0" fontId="8" fillId="5" borderId="22" xfId="0" applyFont="1" applyFill="1" applyBorder="1" applyAlignment="1">
      <alignment horizontal="left" vertical="center" wrapText="1"/>
    </xf>
    <xf numFmtId="165" fontId="11" fillId="3" borderId="0" xfId="0" applyNumberFormat="1" applyFont="1" applyFill="1" applyAlignment="1" applyProtection="1">
      <alignment horizontal="left" vertical="center" wrapText="1"/>
      <protection locked="0"/>
    </xf>
    <xf numFmtId="0" fontId="12" fillId="0" borderId="20" xfId="0" applyFont="1" applyBorder="1" applyAlignment="1">
      <alignment horizontal="center" vertical="center"/>
    </xf>
    <xf numFmtId="0" fontId="6" fillId="3" borderId="21" xfId="0" applyFont="1" applyFill="1" applyBorder="1" applyAlignment="1">
      <alignment horizontal="left" vertical="center" wrapText="1" indent="1"/>
    </xf>
    <xf numFmtId="0" fontId="6" fillId="0" borderId="21" xfId="0" applyFont="1" applyBorder="1" applyAlignment="1">
      <alignment horizontal="center" vertical="center"/>
    </xf>
    <xf numFmtId="2" fontId="6" fillId="0" borderId="21" xfId="0" applyNumberFormat="1" applyFont="1" applyBorder="1" applyAlignment="1">
      <alignment horizontal="center" vertical="center"/>
    </xf>
    <xf numFmtId="165" fontId="6" fillId="0" borderId="21" xfId="3" applyNumberFormat="1" applyFont="1" applyFill="1" applyBorder="1" applyAlignment="1">
      <alignment horizontal="center" vertical="center"/>
    </xf>
    <xf numFmtId="167" fontId="6" fillId="0" borderId="22" xfId="0" applyNumberFormat="1" applyFont="1" applyBorder="1" applyAlignment="1">
      <alignment horizontal="center" vertical="center"/>
    </xf>
    <xf numFmtId="44" fontId="6" fillId="3" borderId="0" xfId="1" applyFont="1" applyFill="1" applyAlignment="1">
      <alignment horizontal="right" vertical="center"/>
    </xf>
    <xf numFmtId="2" fontId="5" fillId="5" borderId="21" xfId="0" applyNumberFormat="1" applyFont="1" applyFill="1" applyBorder="1" applyAlignment="1">
      <alignment horizontal="left" vertical="center" wrapText="1"/>
    </xf>
    <xf numFmtId="0" fontId="12" fillId="6" borderId="20" xfId="0" applyFont="1" applyFill="1" applyBorder="1" applyAlignment="1">
      <alignment horizontal="center" vertical="center"/>
    </xf>
    <xf numFmtId="0" fontId="6" fillId="6" borderId="21" xfId="0" applyFont="1" applyFill="1" applyBorder="1" applyAlignment="1">
      <alignment horizontal="left" vertical="center" wrapText="1" indent="1"/>
    </xf>
    <xf numFmtId="0" fontId="6" fillId="6" borderId="21" xfId="0" applyFont="1" applyFill="1" applyBorder="1" applyAlignment="1">
      <alignment horizontal="center" vertical="center"/>
    </xf>
    <xf numFmtId="165" fontId="6" fillId="6" borderId="21" xfId="3" applyNumberFormat="1" applyFont="1" applyFill="1" applyBorder="1" applyAlignment="1">
      <alignment horizontal="center" vertical="center"/>
    </xf>
    <xf numFmtId="167" fontId="6" fillId="6" borderId="22" xfId="0" applyNumberFormat="1" applyFont="1" applyFill="1" applyBorder="1" applyAlignment="1">
      <alignment horizontal="center" vertical="center"/>
    </xf>
    <xf numFmtId="0" fontId="12" fillId="0" borderId="23" xfId="0" applyFont="1" applyBorder="1" applyAlignment="1">
      <alignment horizontal="center" vertical="center"/>
    </xf>
    <xf numFmtId="0" fontId="6" fillId="3" borderId="24" xfId="0" applyFont="1" applyFill="1" applyBorder="1" applyAlignment="1">
      <alignment horizontal="left" vertical="center" wrapText="1" indent="1"/>
    </xf>
    <xf numFmtId="0" fontId="6" fillId="0" borderId="24" xfId="0" applyFont="1" applyBorder="1" applyAlignment="1">
      <alignment horizontal="center" vertical="center"/>
    </xf>
    <xf numFmtId="2" fontId="6" fillId="0" borderId="24" xfId="0" applyNumberFormat="1" applyFont="1" applyBorder="1" applyAlignment="1">
      <alignment horizontal="center" vertical="center"/>
    </xf>
    <xf numFmtId="165" fontId="6" fillId="0" borderId="24" xfId="3" applyNumberFormat="1" applyFont="1" applyFill="1" applyBorder="1" applyAlignment="1">
      <alignment horizontal="center" vertical="center"/>
    </xf>
    <xf numFmtId="167" fontId="6" fillId="0" borderId="25" xfId="0" applyNumberFormat="1" applyFont="1" applyBorder="1" applyAlignment="1">
      <alignment horizontal="center" vertical="center"/>
    </xf>
    <xf numFmtId="44" fontId="5" fillId="0" borderId="0" xfId="0" applyNumberFormat="1" applyFont="1" applyAlignment="1">
      <alignment vertical="center"/>
    </xf>
    <xf numFmtId="44" fontId="5" fillId="0" borderId="28" xfId="1" applyFont="1" applyBorder="1" applyAlignment="1">
      <alignment vertical="center"/>
    </xf>
    <xf numFmtId="44" fontId="5" fillId="0" borderId="29" xfId="1" applyFont="1" applyBorder="1" applyAlignment="1">
      <alignment vertical="center"/>
    </xf>
    <xf numFmtId="165" fontId="5" fillId="0" borderId="29" xfId="1" applyNumberFormat="1" applyFont="1" applyBorder="1" applyAlignment="1">
      <alignment vertical="center"/>
    </xf>
    <xf numFmtId="44" fontId="5" fillId="0" borderId="30" xfId="1" applyFont="1" applyBorder="1" applyAlignment="1">
      <alignment vertical="center"/>
    </xf>
    <xf numFmtId="165" fontId="11" fillId="3" borderId="0" xfId="0" applyNumberFormat="1" applyFont="1" applyFill="1" applyAlignment="1" applyProtection="1">
      <alignment horizontal="center" vertical="center" wrapText="1"/>
      <protection locked="0"/>
    </xf>
    <xf numFmtId="0" fontId="11" fillId="3" borderId="0" xfId="0" applyFont="1" applyFill="1" applyAlignment="1">
      <alignment horizontal="center" vertical="center" wrapText="1"/>
    </xf>
    <xf numFmtId="0" fontId="6" fillId="0" borderId="31" xfId="0" applyFont="1" applyBorder="1" applyAlignment="1">
      <alignment horizontal="right" vertical="center"/>
    </xf>
    <xf numFmtId="167" fontId="6" fillId="0" borderId="21" xfId="0" applyNumberFormat="1" applyFont="1" applyBorder="1" applyAlignment="1">
      <alignment horizontal="center" vertical="center"/>
    </xf>
    <xf numFmtId="0" fontId="6" fillId="0" borderId="32" xfId="0" applyFont="1" applyBorder="1" applyAlignment="1">
      <alignment horizontal="right" vertical="center"/>
    </xf>
    <xf numFmtId="44" fontId="6" fillId="0" borderId="33" xfId="1" applyFont="1" applyBorder="1" applyAlignment="1">
      <alignment horizontal="right" vertical="center"/>
    </xf>
    <xf numFmtId="0" fontId="6" fillId="0" borderId="33" xfId="0" applyFont="1" applyBorder="1" applyAlignment="1">
      <alignment horizontal="right" vertical="center"/>
    </xf>
    <xf numFmtId="165" fontId="6" fillId="0" borderId="33" xfId="0" applyNumberFormat="1" applyFont="1" applyBorder="1" applyAlignment="1">
      <alignment horizontal="right" vertical="center"/>
    </xf>
    <xf numFmtId="44" fontId="6" fillId="0" borderId="34" xfId="1" applyFont="1" applyBorder="1" applyAlignment="1">
      <alignment horizontal="center" vertical="center"/>
    </xf>
    <xf numFmtId="44" fontId="6" fillId="0" borderId="32" xfId="1" applyFont="1" applyBorder="1" applyAlignment="1">
      <alignment horizontal="right" vertical="center"/>
    </xf>
    <xf numFmtId="44" fontId="6" fillId="0" borderId="35" xfId="1" applyFont="1" applyBorder="1" applyAlignment="1">
      <alignment vertical="center"/>
    </xf>
    <xf numFmtId="44" fontId="5" fillId="0" borderId="38" xfId="0" applyNumberFormat="1" applyFont="1" applyBorder="1" applyAlignment="1">
      <alignment vertical="center"/>
    </xf>
    <xf numFmtId="44" fontId="5" fillId="0" borderId="39" xfId="0" applyNumberFormat="1" applyFont="1" applyBorder="1" applyAlignment="1">
      <alignment vertical="center"/>
    </xf>
    <xf numFmtId="44" fontId="5" fillId="0" borderId="39" xfId="1" applyFont="1" applyBorder="1" applyAlignment="1">
      <alignment vertical="center"/>
    </xf>
    <xf numFmtId="165" fontId="5" fillId="0" borderId="39" xfId="0" applyNumberFormat="1" applyFont="1" applyBorder="1" applyAlignment="1">
      <alignment vertical="center"/>
    </xf>
    <xf numFmtId="44" fontId="5" fillId="0" borderId="40" xfId="0" applyNumberFormat="1" applyFont="1" applyBorder="1" applyAlignment="1">
      <alignment vertical="center"/>
    </xf>
    <xf numFmtId="42" fontId="10" fillId="4" borderId="41" xfId="0" applyNumberFormat="1" applyFont="1" applyFill="1" applyBorder="1" applyAlignment="1">
      <alignment horizontal="right" vertical="center" wrapText="1"/>
    </xf>
    <xf numFmtId="44" fontId="5" fillId="5" borderId="42" xfId="0" applyNumberFormat="1" applyFont="1" applyFill="1" applyBorder="1" applyAlignment="1">
      <alignment horizontal="left" vertical="center" wrapText="1"/>
    </xf>
    <xf numFmtId="44" fontId="6" fillId="0" borderId="42" xfId="1" applyFont="1" applyFill="1" applyBorder="1" applyAlignment="1">
      <alignment vertical="center"/>
    </xf>
    <xf numFmtId="165" fontId="6" fillId="6" borderId="42" xfId="3" applyNumberFormat="1" applyFont="1" applyFill="1" applyBorder="1" applyAlignment="1">
      <alignment horizontal="center" vertical="center"/>
    </xf>
    <xf numFmtId="44" fontId="6" fillId="0" borderId="43" xfId="1" applyFont="1" applyFill="1" applyBorder="1" applyAlignment="1">
      <alignmen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166" fontId="6" fillId="0" borderId="0" xfId="0" applyNumberFormat="1" applyFont="1" applyAlignment="1">
      <alignment horizontal="right" vertical="center"/>
    </xf>
    <xf numFmtId="0" fontId="6" fillId="0" borderId="0" xfId="0" applyFont="1" applyAlignment="1">
      <alignment horizontal="left"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5" fillId="0" borderId="1"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cellXfs>
  <cellStyles count="4">
    <cellStyle name="Milliers 2" xfId="3" xr:uid="{34B720DB-980A-4164-9114-BD2A2E11CEBE}"/>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3279938</xdr:colOff>
      <xdr:row>2</xdr:row>
      <xdr:rowOff>17991</xdr:rowOff>
    </xdr:from>
    <xdr:to>
      <xdr:col>2</xdr:col>
      <xdr:colOff>5039583</xdr:colOff>
      <xdr:row>3</xdr:row>
      <xdr:rowOff>162771</xdr:rowOff>
    </xdr:to>
    <xdr:pic>
      <xdr:nvPicPr>
        <xdr:cNvPr id="2" name="Image 1">
          <a:extLst>
            <a:ext uri="{FF2B5EF4-FFF2-40B4-BE49-F238E27FC236}">
              <a16:creationId xmlns:a16="http://schemas.microsoft.com/office/drawing/2014/main" id="{37A58D37-2F04-4BC8-87EA-3D60CEE62E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70538" y="178011"/>
          <a:ext cx="1761550" cy="32194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9CA16-FAED-4BF3-A966-9E9BA6156B36}">
  <sheetPr>
    <pageSetUpPr fitToPage="1"/>
  </sheetPr>
  <dimension ref="A1:AH182"/>
  <sheetViews>
    <sheetView tabSelected="1" topLeftCell="A2" zoomScale="55" zoomScaleNormal="55" workbookViewId="0">
      <selection activeCell="Z1" sqref="O1:Z1048576"/>
    </sheetView>
  </sheetViews>
  <sheetFormatPr defaultColWidth="12.85546875" defaultRowHeight="13.5"/>
  <cols>
    <col min="1" max="1" width="5.140625" style="19" customWidth="1"/>
    <col min="2" max="2" width="9.7109375" style="20" customWidth="1"/>
    <col min="3" max="3" width="78.28515625" style="23" customWidth="1"/>
    <col min="4" max="4" width="13.140625" style="20" bestFit="1" customWidth="1"/>
    <col min="5" max="14" width="14.5703125" style="20" customWidth="1"/>
    <col min="15" max="15" width="12.85546875" style="20"/>
    <col min="16" max="26" width="14.5703125" style="20" customWidth="1"/>
    <col min="27" max="27" width="15.5703125" style="20" customWidth="1"/>
    <col min="28" max="28" width="20.140625" style="20" customWidth="1"/>
    <col min="29" max="29" width="12.85546875" style="16"/>
    <col min="30" max="30" width="4.42578125" style="11" customWidth="1"/>
    <col min="31" max="16384" width="12.85546875" style="20"/>
  </cols>
  <sheetData>
    <row r="1" spans="1:31" s="4" customFormat="1" ht="14.25" hidden="1" thickBot="1">
      <c r="A1" s="1">
        <v>0.2</v>
      </c>
      <c r="B1" s="2">
        <v>5.5E-2</v>
      </c>
      <c r="C1" s="3">
        <v>0.1</v>
      </c>
      <c r="D1" s="3">
        <v>0.2</v>
      </c>
      <c r="AC1" s="5"/>
      <c r="AD1" s="6"/>
    </row>
    <row r="2" spans="1:31" s="8" customFormat="1" ht="12.75" customHeight="1">
      <c r="A2" s="7"/>
      <c r="B2" s="100"/>
      <c r="C2" s="102" t="s">
        <v>0</v>
      </c>
      <c r="E2" s="9"/>
      <c r="F2" s="9"/>
      <c r="G2" s="9"/>
      <c r="H2" s="9"/>
      <c r="I2" s="9"/>
      <c r="J2" s="9"/>
      <c r="K2" s="9"/>
      <c r="L2" s="9"/>
      <c r="M2" s="9"/>
      <c r="N2" s="9"/>
      <c r="O2" s="9"/>
      <c r="P2" s="9"/>
      <c r="Q2" s="9"/>
      <c r="R2" s="9"/>
      <c r="S2" s="9"/>
      <c r="T2" s="9"/>
      <c r="U2" s="9"/>
      <c r="V2" s="9"/>
      <c r="W2" s="9"/>
      <c r="X2" s="9"/>
      <c r="Y2" s="9"/>
      <c r="Z2" s="9"/>
      <c r="AA2" s="9"/>
      <c r="AB2" s="9"/>
      <c r="AC2" s="10"/>
      <c r="AD2" s="11"/>
      <c r="AE2" s="4"/>
    </row>
    <row r="3" spans="1:31" s="8" customFormat="1">
      <c r="A3" s="7"/>
      <c r="B3" s="101"/>
      <c r="C3" s="103"/>
      <c r="D3" s="9"/>
      <c r="E3" s="9"/>
      <c r="F3" s="9"/>
      <c r="G3" s="9"/>
      <c r="H3" s="9"/>
      <c r="I3" s="9"/>
      <c r="J3" s="9"/>
      <c r="K3" s="9"/>
      <c r="L3" s="9"/>
      <c r="M3" s="9"/>
      <c r="N3" s="9"/>
      <c r="O3" s="9"/>
      <c r="P3" s="9"/>
      <c r="Q3" s="9"/>
      <c r="R3" s="9"/>
      <c r="S3" s="9"/>
      <c r="T3" s="9"/>
      <c r="U3" s="9"/>
      <c r="V3" s="9"/>
      <c r="W3" s="9"/>
      <c r="X3" s="9"/>
      <c r="Y3" s="9"/>
      <c r="Z3" s="9"/>
      <c r="AA3" s="9"/>
      <c r="AB3" s="9"/>
      <c r="AC3" s="12"/>
      <c r="AD3" s="11"/>
      <c r="AE3" s="4"/>
    </row>
    <row r="4" spans="1:31" s="8" customFormat="1" ht="15" customHeight="1">
      <c r="A4" s="13"/>
      <c r="B4" s="14"/>
      <c r="C4" s="15" t="s">
        <v>1</v>
      </c>
      <c r="AC4" s="16"/>
      <c r="AD4" s="11"/>
      <c r="AE4" s="4"/>
    </row>
    <row r="5" spans="1:31" s="8" customFormat="1" ht="14.65" customHeight="1">
      <c r="A5" s="7"/>
      <c r="B5" s="17"/>
      <c r="C5" s="18">
        <f ca="1">TODAY()</f>
        <v>45827</v>
      </c>
      <c r="AC5" s="16"/>
      <c r="AD5" s="11"/>
      <c r="AE5" s="4"/>
    </row>
    <row r="6" spans="1:31">
      <c r="C6" s="20"/>
      <c r="D6" s="95"/>
      <c r="E6" s="95"/>
      <c r="F6" s="11"/>
      <c r="G6" s="11"/>
      <c r="H6" s="11"/>
      <c r="I6" s="11"/>
      <c r="J6" s="11"/>
      <c r="K6" s="11"/>
      <c r="L6" s="11"/>
      <c r="M6" s="11"/>
      <c r="N6" s="11"/>
      <c r="O6" s="11"/>
      <c r="P6" s="11"/>
      <c r="Q6" s="11"/>
      <c r="R6" s="11"/>
      <c r="S6" s="11"/>
      <c r="T6" s="11"/>
      <c r="U6" s="11"/>
      <c r="V6" s="11"/>
      <c r="W6" s="11"/>
      <c r="X6" s="11"/>
      <c r="Y6" s="11"/>
      <c r="Z6" s="11"/>
      <c r="AA6" s="11"/>
      <c r="AB6" s="95"/>
      <c r="AC6" s="95"/>
      <c r="AE6" s="4"/>
    </row>
    <row r="7" spans="1:31" ht="14.25" thickBot="1">
      <c r="B7" s="21"/>
      <c r="C7" s="21" t="s">
        <v>2</v>
      </c>
      <c r="D7" s="95"/>
      <c r="E7" s="95"/>
      <c r="F7" s="11"/>
      <c r="G7" s="11"/>
      <c r="H7" s="11"/>
      <c r="I7" s="11"/>
      <c r="J7" s="11"/>
      <c r="K7" s="11"/>
      <c r="L7" s="11"/>
      <c r="M7" s="11"/>
      <c r="N7" s="11"/>
      <c r="O7" s="11"/>
      <c r="P7" s="11"/>
      <c r="Q7" s="11"/>
      <c r="R7" s="11"/>
      <c r="S7" s="11"/>
      <c r="T7" s="11"/>
      <c r="U7" s="11"/>
      <c r="V7" s="11"/>
      <c r="W7" s="11"/>
      <c r="X7" s="11"/>
      <c r="Y7" s="11"/>
      <c r="Z7" s="11"/>
      <c r="AA7" s="22"/>
      <c r="AB7" s="94"/>
      <c r="AC7" s="94"/>
      <c r="AE7" s="4"/>
    </row>
    <row r="8" spans="1:31" ht="15.75" customHeight="1" thickBot="1">
      <c r="E8" s="91" t="s">
        <v>3</v>
      </c>
      <c r="F8" s="92"/>
      <c r="G8" s="92"/>
      <c r="H8" s="92"/>
      <c r="I8" s="92"/>
      <c r="J8" s="92"/>
      <c r="K8" s="92"/>
      <c r="L8" s="92"/>
      <c r="M8" s="92"/>
      <c r="N8" s="92"/>
      <c r="O8" s="93"/>
      <c r="P8" s="91" t="s">
        <v>4</v>
      </c>
      <c r="Q8" s="92"/>
      <c r="R8" s="92"/>
      <c r="S8" s="92"/>
      <c r="T8" s="92"/>
      <c r="U8" s="92"/>
      <c r="V8" s="92"/>
      <c r="W8" s="92"/>
      <c r="X8" s="92"/>
      <c r="Y8" s="92"/>
      <c r="Z8" s="93"/>
    </row>
    <row r="9" spans="1:31" ht="15.75" customHeight="1" thickBot="1">
      <c r="B9" s="24" t="s">
        <v>5</v>
      </c>
      <c r="C9" s="25" t="s">
        <v>6</v>
      </c>
      <c r="D9" s="26" t="s">
        <v>7</v>
      </c>
      <c r="E9" s="26" t="s">
        <v>8</v>
      </c>
      <c r="F9" s="26" t="s">
        <v>9</v>
      </c>
      <c r="G9" s="26" t="s">
        <v>10</v>
      </c>
      <c r="H9" s="26" t="s">
        <v>11</v>
      </c>
      <c r="I9" s="26" t="s">
        <v>12</v>
      </c>
      <c r="J9" s="26" t="s">
        <v>13</v>
      </c>
      <c r="K9" s="26" t="s">
        <v>14</v>
      </c>
      <c r="L9" s="26" t="s">
        <v>15</v>
      </c>
      <c r="M9" s="26" t="s">
        <v>16</v>
      </c>
      <c r="N9" s="26" t="s">
        <v>17</v>
      </c>
      <c r="O9" s="27" t="s">
        <v>18</v>
      </c>
      <c r="P9" s="24" t="s">
        <v>8</v>
      </c>
      <c r="Q9" s="26" t="s">
        <v>9</v>
      </c>
      <c r="R9" s="26" t="s">
        <v>10</v>
      </c>
      <c r="S9" s="26" t="s">
        <v>11</v>
      </c>
      <c r="T9" s="26" t="s">
        <v>12</v>
      </c>
      <c r="U9" s="26" t="s">
        <v>13</v>
      </c>
      <c r="V9" s="26" t="s">
        <v>14</v>
      </c>
      <c r="W9" s="26" t="s">
        <v>15</v>
      </c>
      <c r="X9" s="26" t="s">
        <v>16</v>
      </c>
      <c r="Y9" s="26" t="s">
        <v>17</v>
      </c>
      <c r="Z9" s="28" t="s">
        <v>18</v>
      </c>
      <c r="AA9" s="29" t="s">
        <v>19</v>
      </c>
      <c r="AB9" s="28" t="s">
        <v>20</v>
      </c>
      <c r="AC9" s="30" t="s">
        <v>21</v>
      </c>
      <c r="AD9" s="31"/>
      <c r="AE9" s="32"/>
    </row>
    <row r="10" spans="1:31" ht="14.25" thickBot="1">
      <c r="AB10" s="16"/>
      <c r="AC10" s="20"/>
      <c r="AD10" s="33"/>
      <c r="AE10" s="34"/>
    </row>
    <row r="11" spans="1:31">
      <c r="A11" s="35"/>
      <c r="B11" s="36">
        <v>3</v>
      </c>
      <c r="C11" s="37" t="s">
        <v>22</v>
      </c>
      <c r="D11" s="38"/>
      <c r="E11" s="38"/>
      <c r="F11" s="38"/>
      <c r="G11" s="38"/>
      <c r="H11" s="38"/>
      <c r="I11" s="38"/>
      <c r="J11" s="38"/>
      <c r="K11" s="38"/>
      <c r="L11" s="38"/>
      <c r="M11" s="38"/>
      <c r="N11" s="38"/>
      <c r="O11" s="38"/>
      <c r="P11" s="38"/>
      <c r="Q11" s="38"/>
      <c r="R11" s="38"/>
      <c r="S11" s="38"/>
      <c r="T11" s="38"/>
      <c r="U11" s="38"/>
      <c r="V11" s="38"/>
      <c r="W11" s="38"/>
      <c r="X11" s="38"/>
      <c r="Y11" s="38"/>
      <c r="Z11" s="38"/>
      <c r="AA11" s="39"/>
      <c r="AB11" s="86">
        <f>SUBTOTAL(9,AB12:AB176)</f>
        <v>0</v>
      </c>
      <c r="AC11" s="40"/>
      <c r="AD11" s="41"/>
    </row>
    <row r="12" spans="1:31">
      <c r="B12" s="42" t="s">
        <v>23</v>
      </c>
      <c r="C12" s="43" t="s">
        <v>24</v>
      </c>
      <c r="D12" s="43"/>
      <c r="E12" s="43"/>
      <c r="F12" s="43"/>
      <c r="G12" s="43"/>
      <c r="H12" s="43"/>
      <c r="I12" s="43"/>
      <c r="J12" s="43"/>
      <c r="K12" s="43"/>
      <c r="L12" s="43"/>
      <c r="M12" s="43"/>
      <c r="N12" s="43"/>
      <c r="O12" s="43"/>
      <c r="P12" s="43"/>
      <c r="Q12" s="43"/>
      <c r="R12" s="43"/>
      <c r="S12" s="43"/>
      <c r="T12" s="43"/>
      <c r="U12" s="43"/>
      <c r="V12" s="43"/>
      <c r="W12" s="43"/>
      <c r="X12" s="43"/>
      <c r="Y12" s="43"/>
      <c r="Z12" s="43"/>
      <c r="AA12" s="43"/>
      <c r="AB12" s="87">
        <f>SUBTOTAL(9,AB13:AB14)</f>
        <v>0</v>
      </c>
      <c r="AC12" s="44"/>
      <c r="AD12" s="45"/>
    </row>
    <row r="13" spans="1:31">
      <c r="B13" s="46"/>
      <c r="C13" s="47" t="s">
        <v>25</v>
      </c>
      <c r="D13" s="48" t="s">
        <v>26</v>
      </c>
      <c r="E13" s="49">
        <v>0.1111111111111111</v>
      </c>
      <c r="F13" s="49">
        <v>0.1111111111111111</v>
      </c>
      <c r="G13" s="49">
        <v>0.1111111111111111</v>
      </c>
      <c r="H13" s="49">
        <v>0.1111111111111111</v>
      </c>
      <c r="I13" s="49">
        <v>0.1111111111111111</v>
      </c>
      <c r="J13" s="49">
        <v>0.1111111111111111</v>
      </c>
      <c r="K13" s="49">
        <v>0.1111111111111111</v>
      </c>
      <c r="L13" s="49">
        <v>0.1111111111111111</v>
      </c>
      <c r="M13" s="49">
        <v>0.1111111111111111</v>
      </c>
      <c r="N13" s="49">
        <v>0</v>
      </c>
      <c r="O13" s="49">
        <f t="shared" ref="O13" si="0">SUM(E13:N13)</f>
        <v>1.0000000000000002</v>
      </c>
      <c r="P13" s="49"/>
      <c r="Q13" s="49"/>
      <c r="R13" s="49"/>
      <c r="S13" s="49"/>
      <c r="T13" s="49"/>
      <c r="U13" s="49"/>
      <c r="V13" s="49"/>
      <c r="W13" s="49"/>
      <c r="X13" s="49"/>
      <c r="Y13" s="49"/>
      <c r="Z13" s="49">
        <f>SUM(P13:Y13)</f>
        <v>0</v>
      </c>
      <c r="AA13" s="50"/>
      <c r="AB13" s="88">
        <f>ROUND(AA13*Z13,2)</f>
        <v>0</v>
      </c>
      <c r="AC13" s="51">
        <v>0.2</v>
      </c>
      <c r="AD13" s="33"/>
      <c r="AE13" s="52"/>
    </row>
    <row r="14" spans="1:31">
      <c r="B14" s="46"/>
      <c r="C14" s="47" t="s">
        <v>27</v>
      </c>
      <c r="D14" s="48" t="s">
        <v>26</v>
      </c>
      <c r="E14" s="49">
        <v>0.33333333333333331</v>
      </c>
      <c r="F14" s="49">
        <v>0</v>
      </c>
      <c r="G14" s="49">
        <v>0</v>
      </c>
      <c r="H14" s="49">
        <v>0</v>
      </c>
      <c r="I14" s="49">
        <v>0</v>
      </c>
      <c r="J14" s="49">
        <v>0.33333333333333331</v>
      </c>
      <c r="K14" s="49">
        <v>0</v>
      </c>
      <c r="L14" s="49">
        <v>0.33333333333333331</v>
      </c>
      <c r="M14" s="49">
        <v>0</v>
      </c>
      <c r="N14" s="49">
        <v>0</v>
      </c>
      <c r="O14" s="49">
        <f>SUM(E14:N14)</f>
        <v>1</v>
      </c>
      <c r="P14" s="49"/>
      <c r="Q14" s="49"/>
      <c r="R14" s="49"/>
      <c r="S14" s="49"/>
      <c r="T14" s="49"/>
      <c r="U14" s="49"/>
      <c r="V14" s="49"/>
      <c r="W14" s="49"/>
      <c r="X14" s="49"/>
      <c r="Y14" s="49"/>
      <c r="Z14" s="49">
        <f>SUM(P14:Y14)</f>
        <v>0</v>
      </c>
      <c r="AA14" s="50"/>
      <c r="AB14" s="88">
        <f>ROUND(AA14*Z14,2)</f>
        <v>0</v>
      </c>
      <c r="AC14" s="51">
        <v>0.2</v>
      </c>
      <c r="AD14" s="33"/>
      <c r="AE14" s="52"/>
    </row>
    <row r="15" spans="1:31">
      <c r="B15" s="42" t="s">
        <v>28</v>
      </c>
      <c r="C15" s="43" t="s">
        <v>29</v>
      </c>
      <c r="D15" s="43"/>
      <c r="E15" s="53"/>
      <c r="F15" s="53"/>
      <c r="G15" s="53"/>
      <c r="H15" s="53"/>
      <c r="I15" s="53"/>
      <c r="J15" s="53"/>
      <c r="K15" s="53"/>
      <c r="L15" s="53"/>
      <c r="M15" s="53"/>
      <c r="N15" s="53"/>
      <c r="O15" s="53"/>
      <c r="P15" s="53"/>
      <c r="Q15" s="53"/>
      <c r="R15" s="53"/>
      <c r="S15" s="53"/>
      <c r="T15" s="53"/>
      <c r="U15" s="53"/>
      <c r="V15" s="53"/>
      <c r="W15" s="53"/>
      <c r="X15" s="53"/>
      <c r="Y15" s="53"/>
      <c r="Z15" s="53"/>
      <c r="AA15" s="43"/>
      <c r="AB15" s="87">
        <f>SUBTOTAL(9,AB16)</f>
        <v>0</v>
      </c>
      <c r="AC15" s="44"/>
      <c r="AD15" s="45"/>
    </row>
    <row r="16" spans="1:31">
      <c r="B16" s="46"/>
      <c r="C16" s="47" t="s">
        <v>30</v>
      </c>
      <c r="D16" s="48" t="s">
        <v>7</v>
      </c>
      <c r="E16" s="49">
        <v>0</v>
      </c>
      <c r="F16" s="49">
        <v>1</v>
      </c>
      <c r="G16" s="49">
        <v>0</v>
      </c>
      <c r="H16" s="49">
        <v>0</v>
      </c>
      <c r="I16" s="49">
        <v>0</v>
      </c>
      <c r="J16" s="49">
        <v>0</v>
      </c>
      <c r="K16" s="49">
        <v>0</v>
      </c>
      <c r="L16" s="49">
        <v>0</v>
      </c>
      <c r="M16" s="49">
        <v>0</v>
      </c>
      <c r="N16" s="49">
        <v>0</v>
      </c>
      <c r="O16" s="49">
        <f>SUM(E16:N16)</f>
        <v>1</v>
      </c>
      <c r="P16" s="49"/>
      <c r="Q16" s="49"/>
      <c r="R16" s="49"/>
      <c r="S16" s="49"/>
      <c r="T16" s="49"/>
      <c r="U16" s="49"/>
      <c r="V16" s="49"/>
      <c r="W16" s="49"/>
      <c r="X16" s="49"/>
      <c r="Y16" s="49"/>
      <c r="Z16" s="49">
        <f>SUM(P16:Y16)</f>
        <v>0</v>
      </c>
      <c r="AA16" s="50"/>
      <c r="AB16" s="88">
        <f>ROUND(AA16*Z16,2)</f>
        <v>0</v>
      </c>
      <c r="AC16" s="51">
        <v>0.2</v>
      </c>
      <c r="AD16" s="33"/>
      <c r="AE16" s="52"/>
    </row>
    <row r="17" spans="2:31">
      <c r="B17" s="42" t="s">
        <v>31</v>
      </c>
      <c r="C17" s="43" t="s">
        <v>32</v>
      </c>
      <c r="D17" s="43"/>
      <c r="E17" s="53"/>
      <c r="F17" s="53"/>
      <c r="G17" s="53"/>
      <c r="H17" s="53"/>
      <c r="I17" s="53"/>
      <c r="J17" s="53"/>
      <c r="K17" s="53"/>
      <c r="L17" s="53"/>
      <c r="M17" s="53"/>
      <c r="N17" s="53"/>
      <c r="O17" s="53"/>
      <c r="P17" s="53"/>
      <c r="Q17" s="53"/>
      <c r="R17" s="53"/>
      <c r="S17" s="53"/>
      <c r="T17" s="53"/>
      <c r="U17" s="53"/>
      <c r="V17" s="53"/>
      <c r="W17" s="53"/>
      <c r="X17" s="53"/>
      <c r="Y17" s="53"/>
      <c r="Z17" s="53"/>
      <c r="AA17" s="43"/>
      <c r="AB17" s="87">
        <f>SUBTOTAL(9,AB18:AB23)</f>
        <v>0</v>
      </c>
      <c r="AC17" s="44"/>
      <c r="AD17" s="45"/>
    </row>
    <row r="18" spans="2:31">
      <c r="B18" s="54" t="s">
        <v>33</v>
      </c>
      <c r="C18" s="55" t="s">
        <v>34</v>
      </c>
      <c r="D18" s="56"/>
      <c r="E18" s="56"/>
      <c r="F18" s="56"/>
      <c r="G18" s="56"/>
      <c r="H18" s="56"/>
      <c r="I18" s="56"/>
      <c r="J18" s="56"/>
      <c r="K18" s="56"/>
      <c r="L18" s="56"/>
      <c r="M18" s="56"/>
      <c r="N18" s="56"/>
      <c r="O18" s="56"/>
      <c r="P18" s="56"/>
      <c r="Q18" s="56"/>
      <c r="R18" s="56"/>
      <c r="S18" s="56"/>
      <c r="T18" s="56"/>
      <c r="U18" s="56"/>
      <c r="V18" s="56"/>
      <c r="W18" s="56"/>
      <c r="X18" s="56"/>
      <c r="Y18" s="56"/>
      <c r="Z18" s="56"/>
      <c r="AA18" s="57"/>
      <c r="AB18" s="89">
        <f>SUBTOTAL(9,AB19:AB23)</f>
        <v>0</v>
      </c>
      <c r="AC18" s="58"/>
      <c r="AD18" s="33"/>
      <c r="AE18" s="52"/>
    </row>
    <row r="19" spans="2:31">
      <c r="B19" s="46"/>
      <c r="C19" s="47" t="s">
        <v>35</v>
      </c>
      <c r="D19" s="48" t="s">
        <v>36</v>
      </c>
      <c r="E19" s="49">
        <v>0.1111111111111111</v>
      </c>
      <c r="F19" s="49">
        <v>0.1111111111111111</v>
      </c>
      <c r="G19" s="49">
        <v>0.1111111111111111</v>
      </c>
      <c r="H19" s="49">
        <v>0.1111111111111111</v>
      </c>
      <c r="I19" s="49">
        <v>0.1111111111111111</v>
      </c>
      <c r="J19" s="49">
        <v>0.1111111111111111</v>
      </c>
      <c r="K19" s="49">
        <v>0.1111111111111111</v>
      </c>
      <c r="L19" s="49">
        <v>0.1111111111111111</v>
      </c>
      <c r="M19" s="49">
        <v>0.1111111111111111</v>
      </c>
      <c r="N19" s="49">
        <v>0</v>
      </c>
      <c r="O19" s="49">
        <v>15</v>
      </c>
      <c r="P19" s="49"/>
      <c r="Q19" s="49"/>
      <c r="R19" s="49"/>
      <c r="S19" s="49"/>
      <c r="T19" s="49"/>
      <c r="U19" s="49"/>
      <c r="V19" s="49"/>
      <c r="W19" s="49"/>
      <c r="X19" s="49"/>
      <c r="Y19" s="49"/>
      <c r="Z19" s="49">
        <f>SUM(P19:Y19)</f>
        <v>0</v>
      </c>
      <c r="AA19" s="50"/>
      <c r="AB19" s="88">
        <f>ROUND(AA19*Z19,2)</f>
        <v>0</v>
      </c>
      <c r="AC19" s="51">
        <v>0.2</v>
      </c>
      <c r="AD19" s="33"/>
      <c r="AE19" s="52"/>
    </row>
    <row r="20" spans="2:31">
      <c r="B20" s="46"/>
      <c r="C20" s="47" t="s">
        <v>32</v>
      </c>
      <c r="D20" s="48" t="s">
        <v>26</v>
      </c>
      <c r="E20" s="49">
        <v>0.1111111111111111</v>
      </c>
      <c r="F20" s="49">
        <v>0.1111111111111111</v>
      </c>
      <c r="G20" s="49">
        <v>0.1111111111111111</v>
      </c>
      <c r="H20" s="49">
        <v>0.1111111111111111</v>
      </c>
      <c r="I20" s="49">
        <v>0.1111111111111111</v>
      </c>
      <c r="J20" s="49">
        <v>0.1111111111111111</v>
      </c>
      <c r="K20" s="49">
        <v>0.1111111111111111</v>
      </c>
      <c r="L20" s="49">
        <v>0.1111111111111111</v>
      </c>
      <c r="M20" s="49">
        <v>0.1111111111111111</v>
      </c>
      <c r="N20" s="49">
        <v>0</v>
      </c>
      <c r="O20" s="49">
        <f t="shared" ref="O20:O29" si="1">SUM(E20:N20)</f>
        <v>1.0000000000000002</v>
      </c>
      <c r="P20" s="49"/>
      <c r="Q20" s="49"/>
      <c r="R20" s="49"/>
      <c r="S20" s="49"/>
      <c r="T20" s="49"/>
      <c r="U20" s="49"/>
      <c r="V20" s="49"/>
      <c r="W20" s="49"/>
      <c r="X20" s="49"/>
      <c r="Y20" s="49"/>
      <c r="Z20" s="49">
        <f t="shared" ref="Z20:Z30" si="2">SUM(P20:Y20)</f>
        <v>0</v>
      </c>
      <c r="AA20" s="50"/>
      <c r="AB20" s="88">
        <f>ROUND(AA20*Z20,2)</f>
        <v>0</v>
      </c>
      <c r="AC20" s="51">
        <v>0.2</v>
      </c>
      <c r="AD20" s="33"/>
      <c r="AE20" s="52"/>
    </row>
    <row r="21" spans="2:31">
      <c r="B21" s="46"/>
      <c r="C21" s="47" t="s">
        <v>37</v>
      </c>
      <c r="D21" s="48" t="s">
        <v>26</v>
      </c>
      <c r="E21" s="49">
        <v>0.1111111111111111</v>
      </c>
      <c r="F21" s="49">
        <v>0.1111111111111111</v>
      </c>
      <c r="G21" s="49">
        <v>0.1111111111111111</v>
      </c>
      <c r="H21" s="49">
        <v>0.1111111111111111</v>
      </c>
      <c r="I21" s="49">
        <v>0.1111111111111111</v>
      </c>
      <c r="J21" s="49">
        <v>0.1111111111111111</v>
      </c>
      <c r="K21" s="49">
        <v>0.1111111111111111</v>
      </c>
      <c r="L21" s="49">
        <v>0.1111111111111111</v>
      </c>
      <c r="M21" s="49">
        <v>0.1111111111111111</v>
      </c>
      <c r="N21" s="49">
        <v>0</v>
      </c>
      <c r="O21" s="49">
        <f t="shared" si="1"/>
        <v>1.0000000000000002</v>
      </c>
      <c r="P21" s="49"/>
      <c r="Q21" s="49"/>
      <c r="R21" s="49"/>
      <c r="S21" s="49"/>
      <c r="T21" s="49"/>
      <c r="U21" s="49"/>
      <c r="V21" s="49"/>
      <c r="W21" s="49"/>
      <c r="X21" s="49"/>
      <c r="Y21" s="49"/>
      <c r="Z21" s="49">
        <f t="shared" si="2"/>
        <v>0</v>
      </c>
      <c r="AA21" s="50"/>
      <c r="AB21" s="88">
        <f>ROUND(AA21*Z21,2)</f>
        <v>0</v>
      </c>
      <c r="AC21" s="51">
        <v>0.2</v>
      </c>
      <c r="AD21" s="33"/>
      <c r="AE21" s="52"/>
    </row>
    <row r="22" spans="2:31">
      <c r="B22" s="46"/>
      <c r="C22" s="47" t="s">
        <v>38</v>
      </c>
      <c r="D22" s="48" t="s">
        <v>7</v>
      </c>
      <c r="E22" s="49">
        <v>0.1111111111111111</v>
      </c>
      <c r="F22" s="49">
        <v>0.1111111111111111</v>
      </c>
      <c r="G22" s="49">
        <v>0.1111111111111111</v>
      </c>
      <c r="H22" s="49">
        <v>0.1111111111111111</v>
      </c>
      <c r="I22" s="49">
        <v>0.1111111111111111</v>
      </c>
      <c r="J22" s="49">
        <v>0.1111111111111111</v>
      </c>
      <c r="K22" s="49">
        <v>0.1111111111111111</v>
      </c>
      <c r="L22" s="49">
        <v>0.1111111111111111</v>
      </c>
      <c r="M22" s="49">
        <v>0.1111111111111111</v>
      </c>
      <c r="N22" s="49">
        <v>0</v>
      </c>
      <c r="O22" s="49">
        <f t="shared" si="1"/>
        <v>1.0000000000000002</v>
      </c>
      <c r="P22" s="49"/>
      <c r="Q22" s="49"/>
      <c r="R22" s="49"/>
      <c r="S22" s="49"/>
      <c r="T22" s="49"/>
      <c r="U22" s="49"/>
      <c r="V22" s="49"/>
      <c r="W22" s="49"/>
      <c r="X22" s="49"/>
      <c r="Y22" s="49"/>
      <c r="Z22" s="49">
        <f t="shared" si="2"/>
        <v>0</v>
      </c>
      <c r="AA22" s="50"/>
      <c r="AB22" s="88">
        <f>ROUND(AA22*Z22,2)</f>
        <v>0</v>
      </c>
      <c r="AC22" s="51">
        <v>0.2</v>
      </c>
      <c r="AD22" s="33"/>
      <c r="AE22" s="52"/>
    </row>
    <row r="23" spans="2:31">
      <c r="B23" s="46"/>
      <c r="C23" s="47" t="s">
        <v>39</v>
      </c>
      <c r="D23" s="48" t="s">
        <v>26</v>
      </c>
      <c r="E23" s="49">
        <v>0.1111111111111111</v>
      </c>
      <c r="F23" s="49">
        <v>0.1111111111111111</v>
      </c>
      <c r="G23" s="49">
        <v>0.1111111111111111</v>
      </c>
      <c r="H23" s="49">
        <v>0.1111111111111111</v>
      </c>
      <c r="I23" s="49">
        <v>0.1111111111111111</v>
      </c>
      <c r="J23" s="49">
        <v>0.1111111111111111</v>
      </c>
      <c r="K23" s="49">
        <v>0.1111111111111111</v>
      </c>
      <c r="L23" s="49">
        <v>0.1111111111111111</v>
      </c>
      <c r="M23" s="49">
        <v>0.1111111111111111</v>
      </c>
      <c r="N23" s="49">
        <v>0</v>
      </c>
      <c r="O23" s="49">
        <f t="shared" si="1"/>
        <v>1.0000000000000002</v>
      </c>
      <c r="P23" s="49"/>
      <c r="Q23" s="49"/>
      <c r="R23" s="49"/>
      <c r="S23" s="49"/>
      <c r="T23" s="49"/>
      <c r="U23" s="49"/>
      <c r="V23" s="49"/>
      <c r="W23" s="49"/>
      <c r="X23" s="49"/>
      <c r="Y23" s="49"/>
      <c r="Z23" s="49">
        <f t="shared" si="2"/>
        <v>0</v>
      </c>
      <c r="AA23" s="50"/>
      <c r="AB23" s="88">
        <f>ROUND(AA23*Z23,2)</f>
        <v>0</v>
      </c>
      <c r="AC23" s="51">
        <v>0.2</v>
      </c>
      <c r="AD23" s="33"/>
      <c r="AE23" s="52"/>
    </row>
    <row r="24" spans="2:31">
      <c r="B24" s="54" t="s">
        <v>40</v>
      </c>
      <c r="C24" s="55" t="s">
        <v>41</v>
      </c>
      <c r="D24" s="56"/>
      <c r="E24" s="56"/>
      <c r="F24" s="56"/>
      <c r="G24" s="56"/>
      <c r="H24" s="56"/>
      <c r="I24" s="56"/>
      <c r="J24" s="56"/>
      <c r="K24" s="56"/>
      <c r="L24" s="56"/>
      <c r="M24" s="56"/>
      <c r="N24" s="56"/>
      <c r="O24" s="56"/>
      <c r="P24" s="56"/>
      <c r="Q24" s="56"/>
      <c r="R24" s="56"/>
      <c r="S24" s="56"/>
      <c r="T24" s="56"/>
      <c r="U24" s="56"/>
      <c r="V24" s="56"/>
      <c r="W24" s="56"/>
      <c r="X24" s="56"/>
      <c r="Y24" s="56"/>
      <c r="Z24" s="56"/>
      <c r="AA24" s="57"/>
      <c r="AB24" s="89">
        <f>SUBTOTAL(9,AB25)</f>
        <v>0</v>
      </c>
      <c r="AC24" s="58"/>
      <c r="AD24" s="33"/>
      <c r="AE24" s="52"/>
    </row>
    <row r="25" spans="2:31" ht="94.5">
      <c r="B25" s="46"/>
      <c r="C25" s="47" t="s">
        <v>42</v>
      </c>
      <c r="D25" s="48" t="s">
        <v>26</v>
      </c>
      <c r="E25" s="49">
        <v>0.1111111111111111</v>
      </c>
      <c r="F25" s="49">
        <v>0.1111111111111111</v>
      </c>
      <c r="G25" s="49">
        <v>0.1111111111111111</v>
      </c>
      <c r="H25" s="49">
        <v>0.1111111111111111</v>
      </c>
      <c r="I25" s="49">
        <v>0.1111111111111111</v>
      </c>
      <c r="J25" s="49">
        <v>0.1111111111111111</v>
      </c>
      <c r="K25" s="49">
        <v>0.1111111111111111</v>
      </c>
      <c r="L25" s="49">
        <v>0.1111111111111111</v>
      </c>
      <c r="M25" s="49">
        <v>0.1111111111111111</v>
      </c>
      <c r="N25" s="49">
        <v>0</v>
      </c>
      <c r="O25" s="49">
        <f t="shared" si="1"/>
        <v>1.0000000000000002</v>
      </c>
      <c r="P25" s="49"/>
      <c r="Q25" s="49"/>
      <c r="R25" s="49"/>
      <c r="S25" s="49"/>
      <c r="T25" s="49"/>
      <c r="U25" s="49"/>
      <c r="V25" s="49"/>
      <c r="W25" s="49"/>
      <c r="X25" s="49"/>
      <c r="Y25" s="49"/>
      <c r="Z25" s="49">
        <f t="shared" si="2"/>
        <v>0</v>
      </c>
      <c r="AA25" s="50"/>
      <c r="AB25" s="88">
        <f>ROUND(AA25*Z25,2)</f>
        <v>0</v>
      </c>
      <c r="AC25" s="51">
        <v>0.2</v>
      </c>
      <c r="AD25" s="33"/>
      <c r="AE25" s="52"/>
    </row>
    <row r="26" spans="2:31">
      <c r="B26" s="42" t="s">
        <v>43</v>
      </c>
      <c r="C26" s="43" t="s">
        <v>44</v>
      </c>
      <c r="D26" s="43"/>
      <c r="E26" s="53"/>
      <c r="F26" s="53"/>
      <c r="G26" s="53"/>
      <c r="H26" s="53"/>
      <c r="I26" s="53"/>
      <c r="J26" s="53"/>
      <c r="K26" s="53"/>
      <c r="L26" s="53"/>
      <c r="M26" s="53"/>
      <c r="N26" s="53"/>
      <c r="O26" s="53"/>
      <c r="P26" s="53"/>
      <c r="Q26" s="53"/>
      <c r="R26" s="53"/>
      <c r="S26" s="53"/>
      <c r="T26" s="53"/>
      <c r="U26" s="53"/>
      <c r="V26" s="53"/>
      <c r="W26" s="53"/>
      <c r="X26" s="53"/>
      <c r="Y26" s="53"/>
      <c r="Z26" s="53"/>
      <c r="AA26" s="43"/>
      <c r="AB26" s="87">
        <f>SUBTOTAL(9,AB27)</f>
        <v>0</v>
      </c>
      <c r="AC26" s="44"/>
      <c r="AD26" s="45"/>
    </row>
    <row r="27" spans="2:31">
      <c r="B27" s="46"/>
      <c r="C27" s="47" t="s">
        <v>45</v>
      </c>
      <c r="D27" s="48" t="s">
        <v>7</v>
      </c>
      <c r="E27" s="49">
        <v>0.1111111111111111</v>
      </c>
      <c r="F27" s="49">
        <v>0.1111111111111111</v>
      </c>
      <c r="G27" s="49">
        <v>0.1111111111111111</v>
      </c>
      <c r="H27" s="49">
        <v>0.1111111111111111</v>
      </c>
      <c r="I27" s="49">
        <v>0.1111111111111111</v>
      </c>
      <c r="J27" s="49">
        <v>0.1111111111111111</v>
      </c>
      <c r="K27" s="49">
        <v>0.1111111111111111</v>
      </c>
      <c r="L27" s="49">
        <v>0.1111111111111111</v>
      </c>
      <c r="M27" s="49">
        <v>0.1111111111111111</v>
      </c>
      <c r="N27" s="49">
        <v>0</v>
      </c>
      <c r="O27" s="49">
        <f t="shared" si="1"/>
        <v>1.0000000000000002</v>
      </c>
      <c r="P27" s="49"/>
      <c r="Q27" s="49"/>
      <c r="R27" s="49"/>
      <c r="S27" s="49"/>
      <c r="T27" s="49"/>
      <c r="U27" s="49"/>
      <c r="V27" s="49"/>
      <c r="W27" s="49"/>
      <c r="X27" s="49"/>
      <c r="Y27" s="49"/>
      <c r="Z27" s="49">
        <f t="shared" si="2"/>
        <v>0</v>
      </c>
      <c r="AA27" s="50"/>
      <c r="AB27" s="88">
        <f>ROUND(AA27*Z27,2)</f>
        <v>0</v>
      </c>
      <c r="AC27" s="51">
        <v>0.2</v>
      </c>
      <c r="AD27" s="33"/>
      <c r="AE27" s="52"/>
    </row>
    <row r="28" spans="2:31">
      <c r="B28" s="42" t="s">
        <v>46</v>
      </c>
      <c r="C28" s="43" t="s">
        <v>47</v>
      </c>
      <c r="D28" s="43"/>
      <c r="E28" s="53"/>
      <c r="F28" s="53"/>
      <c r="G28" s="53"/>
      <c r="H28" s="53"/>
      <c r="I28" s="53"/>
      <c r="J28" s="53"/>
      <c r="K28" s="53"/>
      <c r="L28" s="53"/>
      <c r="M28" s="53"/>
      <c r="N28" s="53"/>
      <c r="O28" s="53"/>
      <c r="P28" s="53"/>
      <c r="Q28" s="53"/>
      <c r="R28" s="53"/>
      <c r="S28" s="53"/>
      <c r="T28" s="53"/>
      <c r="U28" s="53"/>
      <c r="V28" s="53"/>
      <c r="W28" s="53"/>
      <c r="X28" s="53"/>
      <c r="Y28" s="53"/>
      <c r="Z28" s="53"/>
      <c r="AA28" s="43"/>
      <c r="AB28" s="87">
        <f>SUBTOTAL(9,AB29:AB30)</f>
        <v>0</v>
      </c>
      <c r="AC28" s="44"/>
      <c r="AD28" s="45"/>
    </row>
    <row r="29" spans="2:31">
      <c r="B29" s="46"/>
      <c r="C29" s="47" t="s">
        <v>48</v>
      </c>
      <c r="D29" s="48" t="s">
        <v>7</v>
      </c>
      <c r="E29" s="49">
        <v>1</v>
      </c>
      <c r="F29" s="49">
        <v>1</v>
      </c>
      <c r="G29" s="49">
        <v>1</v>
      </c>
      <c r="H29" s="49">
        <v>1</v>
      </c>
      <c r="I29" s="49">
        <v>1</v>
      </c>
      <c r="J29" s="49">
        <v>1</v>
      </c>
      <c r="K29" s="49">
        <v>1</v>
      </c>
      <c r="L29" s="49">
        <v>1</v>
      </c>
      <c r="M29" s="49">
        <v>1</v>
      </c>
      <c r="N29" s="49">
        <v>0</v>
      </c>
      <c r="O29" s="49">
        <f t="shared" si="1"/>
        <v>9</v>
      </c>
      <c r="P29" s="49"/>
      <c r="Q29" s="49"/>
      <c r="R29" s="49"/>
      <c r="S29" s="49"/>
      <c r="T29" s="49"/>
      <c r="U29" s="49"/>
      <c r="V29" s="49"/>
      <c r="W29" s="49"/>
      <c r="X29" s="49"/>
      <c r="Y29" s="49"/>
      <c r="Z29" s="49">
        <f t="shared" si="2"/>
        <v>0</v>
      </c>
      <c r="AA29" s="50"/>
      <c r="AB29" s="88">
        <f>ROUND(AA29*Z29,2)</f>
        <v>0</v>
      </c>
      <c r="AC29" s="51">
        <v>0.2</v>
      </c>
      <c r="AD29" s="33"/>
      <c r="AE29" s="52"/>
    </row>
    <row r="30" spans="2:31">
      <c r="B30" s="46"/>
      <c r="C30" s="47" t="s">
        <v>49</v>
      </c>
      <c r="D30" s="48" t="s">
        <v>36</v>
      </c>
      <c r="E30" s="49">
        <v>0.1111111111111111</v>
      </c>
      <c r="F30" s="49">
        <v>0.1111111111111111</v>
      </c>
      <c r="G30" s="49">
        <v>0.1111111111111111</v>
      </c>
      <c r="H30" s="49">
        <v>0.1111111111111111</v>
      </c>
      <c r="I30" s="49">
        <v>0.1111111111111111</v>
      </c>
      <c r="J30" s="49">
        <v>0.1111111111111111</v>
      </c>
      <c r="K30" s="49">
        <v>0.1111111111111111</v>
      </c>
      <c r="L30" s="49">
        <v>0.1111111111111111</v>
      </c>
      <c r="M30" s="49">
        <v>0.1111111111111111</v>
      </c>
      <c r="N30" s="49">
        <v>0</v>
      </c>
      <c r="O30" s="49">
        <v>15</v>
      </c>
      <c r="P30" s="49"/>
      <c r="Q30" s="49"/>
      <c r="R30" s="49"/>
      <c r="S30" s="49"/>
      <c r="T30" s="49"/>
      <c r="U30" s="49"/>
      <c r="V30" s="49"/>
      <c r="W30" s="49"/>
      <c r="X30" s="49"/>
      <c r="Y30" s="49"/>
      <c r="Z30" s="49">
        <f>SUM(P30:Y30)</f>
        <v>0</v>
      </c>
      <c r="AA30" s="50"/>
      <c r="AB30" s="88">
        <f>ROUND(AA30*Z30,2)</f>
        <v>0</v>
      </c>
      <c r="AC30" s="51">
        <v>0.2</v>
      </c>
      <c r="AD30" s="33"/>
      <c r="AE30" s="52"/>
    </row>
    <row r="31" spans="2:31">
      <c r="B31" s="42" t="s">
        <v>50</v>
      </c>
      <c r="C31" s="43" t="s">
        <v>51</v>
      </c>
      <c r="D31" s="43"/>
      <c r="E31" s="53"/>
      <c r="F31" s="53"/>
      <c r="G31" s="53"/>
      <c r="H31" s="53"/>
      <c r="I31" s="53"/>
      <c r="J31" s="53"/>
      <c r="K31" s="53"/>
      <c r="L31" s="53"/>
      <c r="M31" s="53"/>
      <c r="N31" s="53"/>
      <c r="O31" s="53"/>
      <c r="P31" s="53"/>
      <c r="Q31" s="53"/>
      <c r="R31" s="53"/>
      <c r="S31" s="53"/>
      <c r="T31" s="53"/>
      <c r="U31" s="53"/>
      <c r="V31" s="53"/>
      <c r="W31" s="53"/>
      <c r="X31" s="53"/>
      <c r="Y31" s="53"/>
      <c r="Z31" s="53"/>
      <c r="AA31" s="43"/>
      <c r="AB31" s="87">
        <f>SUBTOTAL(9,AB32:AB34)</f>
        <v>0</v>
      </c>
      <c r="AC31" s="44"/>
      <c r="AD31" s="45"/>
    </row>
    <row r="32" spans="2:31">
      <c r="B32" s="54"/>
      <c r="C32" s="55" t="s">
        <v>52</v>
      </c>
      <c r="D32" s="56"/>
      <c r="E32" s="56"/>
      <c r="F32" s="56"/>
      <c r="G32" s="56"/>
      <c r="H32" s="56"/>
      <c r="I32" s="56"/>
      <c r="J32" s="56"/>
      <c r="K32" s="56"/>
      <c r="L32" s="56"/>
      <c r="M32" s="56"/>
      <c r="N32" s="56"/>
      <c r="O32" s="56">
        <f t="shared" ref="O32:O34" si="3">SUM(E32:N32)</f>
        <v>0</v>
      </c>
      <c r="P32" s="56"/>
      <c r="Q32" s="56"/>
      <c r="R32" s="56"/>
      <c r="S32" s="56"/>
      <c r="T32" s="56"/>
      <c r="U32" s="56"/>
      <c r="V32" s="56"/>
      <c r="W32" s="56"/>
      <c r="X32" s="56"/>
      <c r="Y32" s="56"/>
      <c r="Z32" s="56"/>
      <c r="AA32" s="57"/>
      <c r="AB32" s="89">
        <f>SUBTOTAL(9,AB33:AB34)</f>
        <v>0</v>
      </c>
      <c r="AC32" s="58"/>
      <c r="AD32" s="33"/>
      <c r="AE32" s="52"/>
    </row>
    <row r="33" spans="2:31">
      <c r="B33" s="46"/>
      <c r="C33" s="47" t="s">
        <v>53</v>
      </c>
      <c r="D33" s="48" t="s">
        <v>54</v>
      </c>
      <c r="E33" s="49">
        <v>0</v>
      </c>
      <c r="F33" s="49">
        <v>0</v>
      </c>
      <c r="G33" s="49">
        <v>157.30000000000001</v>
      </c>
      <c r="H33" s="49">
        <v>42.9</v>
      </c>
      <c r="I33" s="49">
        <v>125.03400000000001</v>
      </c>
      <c r="J33" s="49">
        <v>23.61</v>
      </c>
      <c r="K33" s="49">
        <v>0</v>
      </c>
      <c r="L33" s="49">
        <v>90.974000000000004</v>
      </c>
      <c r="M33" s="49">
        <v>265.17399999999998</v>
      </c>
      <c r="N33" s="49">
        <v>0</v>
      </c>
      <c r="O33" s="49">
        <f t="shared" si="3"/>
        <v>704.99199999999996</v>
      </c>
      <c r="P33" s="49"/>
      <c r="Q33" s="49"/>
      <c r="R33" s="49"/>
      <c r="S33" s="49"/>
      <c r="T33" s="49"/>
      <c r="U33" s="49"/>
      <c r="V33" s="49"/>
      <c r="W33" s="49"/>
      <c r="X33" s="49"/>
      <c r="Y33" s="49"/>
      <c r="Z33" s="49">
        <f t="shared" ref="Z33:Z34" si="4">SUM(P33:Y33)</f>
        <v>0</v>
      </c>
      <c r="AA33" s="50"/>
      <c r="AB33" s="88">
        <f>ROUND(AA33*Z33,2)</f>
        <v>0</v>
      </c>
      <c r="AC33" s="51">
        <v>0.2</v>
      </c>
      <c r="AD33" s="33"/>
      <c r="AE33" s="52"/>
    </row>
    <row r="34" spans="2:31">
      <c r="B34" s="46"/>
      <c r="C34" s="47" t="s">
        <v>55</v>
      </c>
      <c r="D34" s="48" t="s">
        <v>7</v>
      </c>
      <c r="E34" s="49">
        <v>0</v>
      </c>
      <c r="F34" s="49">
        <v>0</v>
      </c>
      <c r="G34" s="49">
        <v>4</v>
      </c>
      <c r="H34" s="49">
        <v>1</v>
      </c>
      <c r="I34" s="49">
        <v>11</v>
      </c>
      <c r="J34" s="49">
        <v>14</v>
      </c>
      <c r="K34" s="49">
        <v>0</v>
      </c>
      <c r="L34" s="49">
        <v>3</v>
      </c>
      <c r="M34" s="49">
        <v>0</v>
      </c>
      <c r="N34" s="49">
        <v>0</v>
      </c>
      <c r="O34" s="49">
        <f t="shared" si="3"/>
        <v>33</v>
      </c>
      <c r="P34" s="49"/>
      <c r="Q34" s="49"/>
      <c r="R34" s="49"/>
      <c r="S34" s="49"/>
      <c r="T34" s="49"/>
      <c r="U34" s="49"/>
      <c r="V34" s="49"/>
      <c r="W34" s="49"/>
      <c r="X34" s="49"/>
      <c r="Y34" s="49"/>
      <c r="Z34" s="49">
        <f t="shared" si="4"/>
        <v>0</v>
      </c>
      <c r="AA34" s="50"/>
      <c r="AB34" s="88">
        <f>ROUND(AA34*Z34,2)</f>
        <v>0</v>
      </c>
      <c r="AC34" s="51">
        <v>0.2</v>
      </c>
      <c r="AD34" s="33"/>
      <c r="AE34" s="52"/>
    </row>
    <row r="35" spans="2:31">
      <c r="B35" s="42" t="s">
        <v>56</v>
      </c>
      <c r="C35" s="43" t="s">
        <v>57</v>
      </c>
      <c r="D35" s="43"/>
      <c r="E35" s="53"/>
      <c r="F35" s="53"/>
      <c r="G35" s="53"/>
      <c r="H35" s="53"/>
      <c r="I35" s="53"/>
      <c r="J35" s="53"/>
      <c r="K35" s="53"/>
      <c r="L35" s="53"/>
      <c r="M35" s="53"/>
      <c r="N35" s="53"/>
      <c r="O35" s="53"/>
      <c r="P35" s="53"/>
      <c r="Q35" s="53"/>
      <c r="R35" s="53"/>
      <c r="S35" s="53"/>
      <c r="T35" s="53"/>
      <c r="U35" s="53"/>
      <c r="V35" s="53"/>
      <c r="W35" s="53"/>
      <c r="X35" s="53"/>
      <c r="Y35" s="53"/>
      <c r="Z35" s="53"/>
      <c r="AA35" s="43"/>
      <c r="AB35" s="87">
        <f>SUBTOTAL(9,AB36:AB44)</f>
        <v>0</v>
      </c>
      <c r="AC35" s="44"/>
      <c r="AD35" s="45"/>
    </row>
    <row r="36" spans="2:31">
      <c r="B36" s="54" t="s">
        <v>58</v>
      </c>
      <c r="C36" s="55" t="s">
        <v>59</v>
      </c>
      <c r="D36" s="56"/>
      <c r="E36" s="56"/>
      <c r="F36" s="56"/>
      <c r="G36" s="56"/>
      <c r="H36" s="56"/>
      <c r="I36" s="56"/>
      <c r="J36" s="56"/>
      <c r="K36" s="56"/>
      <c r="L36" s="56"/>
      <c r="M36" s="56"/>
      <c r="N36" s="56"/>
      <c r="O36" s="56"/>
      <c r="P36" s="56"/>
      <c r="Q36" s="56"/>
      <c r="R36" s="56"/>
      <c r="S36" s="56"/>
      <c r="T36" s="56"/>
      <c r="U36" s="56"/>
      <c r="V36" s="56"/>
      <c r="W36" s="56"/>
      <c r="X36" s="56"/>
      <c r="Y36" s="56"/>
      <c r="Z36" s="56"/>
      <c r="AA36" s="57"/>
      <c r="AB36" s="89">
        <f>SUBTOTAL(9,AB37:AB38)</f>
        <v>0</v>
      </c>
      <c r="AC36" s="58"/>
      <c r="AD36" s="33"/>
      <c r="AE36" s="52"/>
    </row>
    <row r="37" spans="2:31">
      <c r="B37" s="46"/>
      <c r="C37" s="47" t="s">
        <v>60</v>
      </c>
      <c r="D37" s="48" t="s">
        <v>54</v>
      </c>
      <c r="E37" s="49">
        <v>0</v>
      </c>
      <c r="F37" s="49">
        <v>0</v>
      </c>
      <c r="G37" s="49">
        <v>0</v>
      </c>
      <c r="H37" s="49">
        <v>0</v>
      </c>
      <c r="I37" s="49">
        <v>0</v>
      </c>
      <c r="J37" s="49">
        <v>0</v>
      </c>
      <c r="K37" s="49">
        <v>85</v>
      </c>
      <c r="L37" s="49">
        <v>0</v>
      </c>
      <c r="M37" s="49">
        <v>0</v>
      </c>
      <c r="N37" s="49">
        <v>0</v>
      </c>
      <c r="O37" s="49">
        <f t="shared" ref="O37:O38" si="5">SUM(E37:N37)</f>
        <v>85</v>
      </c>
      <c r="P37" s="49"/>
      <c r="Q37" s="49"/>
      <c r="R37" s="49"/>
      <c r="S37" s="49"/>
      <c r="T37" s="49"/>
      <c r="U37" s="49"/>
      <c r="V37" s="49"/>
      <c r="W37" s="49"/>
      <c r="X37" s="49"/>
      <c r="Y37" s="49"/>
      <c r="Z37" s="49">
        <f t="shared" ref="Z37:Z38" si="6">SUM(P37:Y37)</f>
        <v>0</v>
      </c>
      <c r="AA37" s="50"/>
      <c r="AB37" s="88">
        <f>ROUND(AA37*Z37,2)</f>
        <v>0</v>
      </c>
      <c r="AC37" s="51">
        <v>0.2</v>
      </c>
      <c r="AD37" s="33"/>
      <c r="AE37" s="52"/>
    </row>
    <row r="38" spans="2:31">
      <c r="B38" s="46"/>
      <c r="C38" s="47" t="s">
        <v>61</v>
      </c>
      <c r="D38" s="48" t="s">
        <v>26</v>
      </c>
      <c r="E38" s="49">
        <v>0</v>
      </c>
      <c r="F38" s="49">
        <v>0</v>
      </c>
      <c r="G38" s="49">
        <v>0</v>
      </c>
      <c r="H38" s="49">
        <v>0</v>
      </c>
      <c r="I38" s="49">
        <v>0</v>
      </c>
      <c r="J38" s="49">
        <v>0</v>
      </c>
      <c r="K38" s="49">
        <v>1</v>
      </c>
      <c r="L38" s="49">
        <v>0</v>
      </c>
      <c r="M38" s="49">
        <v>0</v>
      </c>
      <c r="N38" s="49">
        <v>0</v>
      </c>
      <c r="O38" s="49">
        <f t="shared" si="5"/>
        <v>1</v>
      </c>
      <c r="P38" s="49"/>
      <c r="Q38" s="49"/>
      <c r="R38" s="49"/>
      <c r="S38" s="49"/>
      <c r="T38" s="49"/>
      <c r="U38" s="49"/>
      <c r="V38" s="49"/>
      <c r="W38" s="49"/>
      <c r="X38" s="49"/>
      <c r="Y38" s="49"/>
      <c r="Z38" s="49">
        <f t="shared" si="6"/>
        <v>0</v>
      </c>
      <c r="AA38" s="50"/>
      <c r="AB38" s="88">
        <f>ROUND(AA38*Z38,2)</f>
        <v>0</v>
      </c>
      <c r="AC38" s="51">
        <v>0.2</v>
      </c>
      <c r="AD38" s="33"/>
      <c r="AE38" s="52"/>
    </row>
    <row r="39" spans="2:31">
      <c r="B39" s="54" t="s">
        <v>62</v>
      </c>
      <c r="C39" s="55" t="s">
        <v>63</v>
      </c>
      <c r="D39" s="56"/>
      <c r="E39" s="56"/>
      <c r="F39" s="56"/>
      <c r="G39" s="56"/>
      <c r="H39" s="56"/>
      <c r="I39" s="56"/>
      <c r="J39" s="56"/>
      <c r="K39" s="56"/>
      <c r="L39" s="56"/>
      <c r="M39" s="56"/>
      <c r="N39" s="56"/>
      <c r="O39" s="56"/>
      <c r="P39" s="56"/>
      <c r="Q39" s="56"/>
      <c r="R39" s="56"/>
      <c r="S39" s="56"/>
      <c r="T39" s="56"/>
      <c r="U39" s="56"/>
      <c r="V39" s="56"/>
      <c r="W39" s="56"/>
      <c r="X39" s="56"/>
      <c r="Y39" s="56"/>
      <c r="Z39" s="56"/>
      <c r="AA39" s="57"/>
      <c r="AB39" s="89">
        <f>SUBTOTAL(9,AB40:AB42)</f>
        <v>0</v>
      </c>
      <c r="AC39" s="58"/>
      <c r="AD39" s="33"/>
      <c r="AE39" s="52"/>
    </row>
    <row r="40" spans="2:31">
      <c r="B40" s="46"/>
      <c r="C40" s="47" t="s">
        <v>64</v>
      </c>
      <c r="D40" s="48" t="s">
        <v>26</v>
      </c>
      <c r="E40" s="49">
        <v>0</v>
      </c>
      <c r="F40" s="49">
        <v>0</v>
      </c>
      <c r="G40" s="49">
        <v>0</v>
      </c>
      <c r="H40" s="49">
        <v>0</v>
      </c>
      <c r="I40" s="49">
        <v>0</v>
      </c>
      <c r="J40" s="49">
        <v>0</v>
      </c>
      <c r="K40" s="49">
        <v>1</v>
      </c>
      <c r="L40" s="49">
        <v>0</v>
      </c>
      <c r="M40" s="49">
        <v>0</v>
      </c>
      <c r="N40" s="49">
        <v>0</v>
      </c>
      <c r="O40" s="49">
        <f t="shared" ref="O40:O42" si="7">SUM(E40:N40)</f>
        <v>1</v>
      </c>
      <c r="P40" s="49"/>
      <c r="Q40" s="49"/>
      <c r="R40" s="49"/>
      <c r="S40" s="49"/>
      <c r="T40" s="49"/>
      <c r="U40" s="49"/>
      <c r="V40" s="49"/>
      <c r="W40" s="49"/>
      <c r="X40" s="49"/>
      <c r="Y40" s="49"/>
      <c r="Z40" s="49">
        <f t="shared" ref="Z40:Z42" si="8">SUM(P40:Y40)</f>
        <v>0</v>
      </c>
      <c r="AA40" s="50"/>
      <c r="AB40" s="88">
        <f>ROUND(AA40*Z40,2)</f>
        <v>0</v>
      </c>
      <c r="AC40" s="51">
        <v>0.2</v>
      </c>
      <c r="AD40" s="33"/>
      <c r="AE40" s="52"/>
    </row>
    <row r="41" spans="2:31">
      <c r="B41" s="46"/>
      <c r="C41" s="47" t="s">
        <v>65</v>
      </c>
      <c r="D41" s="48" t="s">
        <v>26</v>
      </c>
      <c r="E41" s="49">
        <v>0</v>
      </c>
      <c r="F41" s="49">
        <v>0</v>
      </c>
      <c r="G41" s="49">
        <v>0</v>
      </c>
      <c r="H41" s="49">
        <v>0</v>
      </c>
      <c r="I41" s="49">
        <v>0</v>
      </c>
      <c r="J41" s="49">
        <v>0</v>
      </c>
      <c r="K41" s="49">
        <v>1</v>
      </c>
      <c r="L41" s="49">
        <v>0</v>
      </c>
      <c r="M41" s="49">
        <v>0</v>
      </c>
      <c r="N41" s="49">
        <v>0</v>
      </c>
      <c r="O41" s="49">
        <f t="shared" si="7"/>
        <v>1</v>
      </c>
      <c r="P41" s="49"/>
      <c r="Q41" s="49"/>
      <c r="R41" s="49"/>
      <c r="S41" s="49"/>
      <c r="T41" s="49"/>
      <c r="U41" s="49"/>
      <c r="V41" s="49"/>
      <c r="W41" s="49"/>
      <c r="X41" s="49"/>
      <c r="Y41" s="49"/>
      <c r="Z41" s="49">
        <f t="shared" si="8"/>
        <v>0</v>
      </c>
      <c r="AA41" s="50"/>
      <c r="AB41" s="88">
        <f>ROUND(AA41*Z41,2)</f>
        <v>0</v>
      </c>
      <c r="AC41" s="51">
        <v>0.2</v>
      </c>
      <c r="AD41" s="33"/>
      <c r="AE41" s="52"/>
    </row>
    <row r="42" spans="2:31">
      <c r="B42" s="46"/>
      <c r="C42" s="47" t="s">
        <v>61</v>
      </c>
      <c r="D42" s="48" t="s">
        <v>26</v>
      </c>
      <c r="E42" s="49">
        <v>0</v>
      </c>
      <c r="F42" s="49">
        <v>0</v>
      </c>
      <c r="G42" s="49">
        <v>0</v>
      </c>
      <c r="H42" s="49">
        <v>0</v>
      </c>
      <c r="I42" s="49">
        <v>0</v>
      </c>
      <c r="J42" s="49">
        <v>0</v>
      </c>
      <c r="K42" s="49">
        <v>1</v>
      </c>
      <c r="L42" s="49">
        <v>0</v>
      </c>
      <c r="M42" s="49">
        <v>0</v>
      </c>
      <c r="N42" s="49">
        <v>0</v>
      </c>
      <c r="O42" s="49">
        <f t="shared" si="7"/>
        <v>1</v>
      </c>
      <c r="P42" s="49"/>
      <c r="Q42" s="49"/>
      <c r="R42" s="49"/>
      <c r="S42" s="49"/>
      <c r="T42" s="49"/>
      <c r="U42" s="49"/>
      <c r="V42" s="49"/>
      <c r="W42" s="49"/>
      <c r="X42" s="49"/>
      <c r="Y42" s="49"/>
      <c r="Z42" s="49">
        <f t="shared" si="8"/>
        <v>0</v>
      </c>
      <c r="AA42" s="50"/>
      <c r="AB42" s="88">
        <f>ROUND(AA42*Z42,2)</f>
        <v>0</v>
      </c>
      <c r="AC42" s="51">
        <v>0.2</v>
      </c>
      <c r="AD42" s="33"/>
      <c r="AE42" s="52"/>
    </row>
    <row r="43" spans="2:31">
      <c r="B43" s="54" t="s">
        <v>62</v>
      </c>
      <c r="C43" s="55" t="s">
        <v>66</v>
      </c>
      <c r="D43" s="56"/>
      <c r="E43" s="56"/>
      <c r="F43" s="56"/>
      <c r="G43" s="56"/>
      <c r="H43" s="56"/>
      <c r="I43" s="56"/>
      <c r="J43" s="56"/>
      <c r="K43" s="56"/>
      <c r="L43" s="56"/>
      <c r="M43" s="56"/>
      <c r="N43" s="56"/>
      <c r="O43" s="56"/>
      <c r="P43" s="56"/>
      <c r="Q43" s="56"/>
      <c r="R43" s="56"/>
      <c r="S43" s="56"/>
      <c r="T43" s="56"/>
      <c r="U43" s="56"/>
      <c r="V43" s="56"/>
      <c r="W43" s="56"/>
      <c r="X43" s="56"/>
      <c r="Y43" s="56"/>
      <c r="Z43" s="56"/>
      <c r="AA43" s="57"/>
      <c r="AB43" s="89">
        <f>SUBTOTAL(9,AB44)</f>
        <v>0</v>
      </c>
      <c r="AC43" s="58"/>
      <c r="AD43" s="33"/>
      <c r="AE43" s="52"/>
    </row>
    <row r="44" spans="2:31">
      <c r="B44" s="46"/>
      <c r="C44" s="47" t="s">
        <v>67</v>
      </c>
      <c r="D44" s="48" t="s">
        <v>7</v>
      </c>
      <c r="E44" s="49">
        <v>0</v>
      </c>
      <c r="F44" s="49">
        <v>0</v>
      </c>
      <c r="G44" s="49">
        <v>0</v>
      </c>
      <c r="H44" s="49">
        <v>0</v>
      </c>
      <c r="I44" s="49">
        <v>0</v>
      </c>
      <c r="J44" s="49">
        <v>0</v>
      </c>
      <c r="K44" s="49">
        <v>2</v>
      </c>
      <c r="L44" s="49">
        <v>0</v>
      </c>
      <c r="M44" s="49">
        <v>0</v>
      </c>
      <c r="N44" s="49">
        <v>0</v>
      </c>
      <c r="O44" s="49">
        <f t="shared" ref="O44" si="9">SUM(E44:N44)</f>
        <v>2</v>
      </c>
      <c r="P44" s="49"/>
      <c r="Q44" s="49"/>
      <c r="R44" s="49"/>
      <c r="S44" s="49"/>
      <c r="T44" s="49"/>
      <c r="U44" s="49"/>
      <c r="V44" s="49"/>
      <c r="W44" s="49"/>
      <c r="X44" s="49"/>
      <c r="Y44" s="49"/>
      <c r="Z44" s="49">
        <f t="shared" ref="Z44" si="10">SUM(P44:Y44)</f>
        <v>0</v>
      </c>
      <c r="AA44" s="50"/>
      <c r="AB44" s="88">
        <f>ROUND(AA44*Z44,2)</f>
        <v>0</v>
      </c>
      <c r="AC44" s="51">
        <v>0.2</v>
      </c>
      <c r="AD44" s="33"/>
      <c r="AE44" s="52"/>
    </row>
    <row r="45" spans="2:31">
      <c r="B45" s="42" t="s">
        <v>68</v>
      </c>
      <c r="C45" s="43" t="s">
        <v>69</v>
      </c>
      <c r="D45" s="43"/>
      <c r="E45" s="53"/>
      <c r="F45" s="53"/>
      <c r="G45" s="53"/>
      <c r="H45" s="53"/>
      <c r="I45" s="53"/>
      <c r="J45" s="53"/>
      <c r="K45" s="53"/>
      <c r="L45" s="53"/>
      <c r="M45" s="53"/>
      <c r="N45" s="53"/>
      <c r="O45" s="53"/>
      <c r="P45" s="53"/>
      <c r="Q45" s="53"/>
      <c r="R45" s="53"/>
      <c r="S45" s="53"/>
      <c r="T45" s="53"/>
      <c r="U45" s="53"/>
      <c r="V45" s="53"/>
      <c r="W45" s="53"/>
      <c r="X45" s="53"/>
      <c r="Y45" s="53"/>
      <c r="Z45" s="53"/>
      <c r="AA45" s="43"/>
      <c r="AB45" s="87">
        <f>SUBTOTAL(9,AB46:AB49)</f>
        <v>0</v>
      </c>
      <c r="AC45" s="44"/>
      <c r="AD45" s="45"/>
    </row>
    <row r="46" spans="2:31">
      <c r="B46" s="46"/>
      <c r="C46" s="47" t="s">
        <v>70</v>
      </c>
      <c r="D46" s="48" t="s">
        <v>26</v>
      </c>
      <c r="E46" s="49">
        <v>1</v>
      </c>
      <c r="F46" s="49">
        <v>0</v>
      </c>
      <c r="G46" s="49">
        <v>0</v>
      </c>
      <c r="H46" s="49">
        <v>0</v>
      </c>
      <c r="I46" s="49">
        <v>0</v>
      </c>
      <c r="J46" s="49">
        <v>0</v>
      </c>
      <c r="K46" s="49">
        <v>0</v>
      </c>
      <c r="L46" s="49">
        <v>0</v>
      </c>
      <c r="M46" s="49">
        <v>0</v>
      </c>
      <c r="N46" s="49">
        <v>0</v>
      </c>
      <c r="O46" s="49">
        <f t="shared" ref="O46:O49" si="11">SUM(E46:N46)</f>
        <v>1</v>
      </c>
      <c r="P46" s="49"/>
      <c r="Q46" s="49"/>
      <c r="R46" s="49"/>
      <c r="S46" s="49"/>
      <c r="T46" s="49"/>
      <c r="U46" s="49"/>
      <c r="V46" s="49"/>
      <c r="W46" s="49"/>
      <c r="X46" s="49"/>
      <c r="Y46" s="49"/>
      <c r="Z46" s="49">
        <f t="shared" ref="Z46:Z49" si="12">SUM(P46:Y46)</f>
        <v>0</v>
      </c>
      <c r="AA46" s="50"/>
      <c r="AB46" s="88">
        <f>ROUND(AA46*Z46,2)</f>
        <v>0</v>
      </c>
      <c r="AC46" s="51">
        <v>0.2</v>
      </c>
      <c r="AD46" s="33"/>
      <c r="AE46" s="52"/>
    </row>
    <row r="47" spans="2:31">
      <c r="B47" s="46"/>
      <c r="C47" s="47" t="s">
        <v>71</v>
      </c>
      <c r="D47" s="48" t="s">
        <v>26</v>
      </c>
      <c r="E47" s="49">
        <v>1</v>
      </c>
      <c r="F47" s="49">
        <v>0</v>
      </c>
      <c r="G47" s="49">
        <v>0</v>
      </c>
      <c r="H47" s="49">
        <v>0</v>
      </c>
      <c r="I47" s="49">
        <v>0</v>
      </c>
      <c r="J47" s="49">
        <v>0</v>
      </c>
      <c r="K47" s="49">
        <v>0</v>
      </c>
      <c r="L47" s="49">
        <v>0</v>
      </c>
      <c r="M47" s="49">
        <v>0</v>
      </c>
      <c r="N47" s="49">
        <v>0</v>
      </c>
      <c r="O47" s="49">
        <f t="shared" si="11"/>
        <v>1</v>
      </c>
      <c r="P47" s="49"/>
      <c r="Q47" s="49"/>
      <c r="R47" s="49"/>
      <c r="S47" s="49"/>
      <c r="T47" s="49"/>
      <c r="U47" s="49"/>
      <c r="V47" s="49"/>
      <c r="W47" s="49"/>
      <c r="X47" s="49"/>
      <c r="Y47" s="49"/>
      <c r="Z47" s="49">
        <f t="shared" si="12"/>
        <v>0</v>
      </c>
      <c r="AA47" s="50"/>
      <c r="AB47" s="88">
        <f>ROUND(AA47*Z47,2)</f>
        <v>0</v>
      </c>
      <c r="AC47" s="51">
        <v>0.2</v>
      </c>
      <c r="AD47" s="33"/>
      <c r="AE47" s="52"/>
    </row>
    <row r="48" spans="2:31">
      <c r="B48" s="46"/>
      <c r="C48" s="47" t="s">
        <v>72</v>
      </c>
      <c r="D48" s="48" t="s">
        <v>7</v>
      </c>
      <c r="E48" s="49">
        <v>3</v>
      </c>
      <c r="F48" s="49">
        <v>0</v>
      </c>
      <c r="G48" s="49">
        <v>0</v>
      </c>
      <c r="H48" s="49">
        <v>0</v>
      </c>
      <c r="I48" s="49">
        <v>0</v>
      </c>
      <c r="J48" s="49">
        <v>0</v>
      </c>
      <c r="K48" s="49">
        <v>0</v>
      </c>
      <c r="L48" s="49">
        <v>0</v>
      </c>
      <c r="M48" s="49">
        <v>0</v>
      </c>
      <c r="N48" s="49">
        <v>0</v>
      </c>
      <c r="O48" s="49">
        <v>4</v>
      </c>
      <c r="P48" s="49"/>
      <c r="Q48" s="49"/>
      <c r="R48" s="49"/>
      <c r="S48" s="49"/>
      <c r="T48" s="49"/>
      <c r="U48" s="49"/>
      <c r="V48" s="49"/>
      <c r="W48" s="49"/>
      <c r="X48" s="49"/>
      <c r="Y48" s="49"/>
      <c r="Z48" s="49">
        <f>SUM(P48:Y48)</f>
        <v>0</v>
      </c>
      <c r="AA48" s="50"/>
      <c r="AB48" s="88">
        <f>ROUND(AA48*Z48,2)</f>
        <v>0</v>
      </c>
      <c r="AC48" s="51">
        <v>0.2</v>
      </c>
      <c r="AD48" s="33"/>
      <c r="AE48" s="52"/>
    </row>
    <row r="49" spans="2:31">
      <c r="B49" s="46"/>
      <c r="C49" s="47" t="s">
        <v>73</v>
      </c>
      <c r="D49" s="48" t="s">
        <v>26</v>
      </c>
      <c r="E49" s="49">
        <v>1</v>
      </c>
      <c r="F49" s="49">
        <v>0</v>
      </c>
      <c r="G49" s="49">
        <v>0</v>
      </c>
      <c r="H49" s="49">
        <v>0</v>
      </c>
      <c r="I49" s="49">
        <v>0</v>
      </c>
      <c r="J49" s="49">
        <v>0</v>
      </c>
      <c r="K49" s="49">
        <v>0</v>
      </c>
      <c r="L49" s="49">
        <v>0</v>
      </c>
      <c r="M49" s="49">
        <v>0</v>
      </c>
      <c r="N49" s="49">
        <v>0</v>
      </c>
      <c r="O49" s="49">
        <f t="shared" si="11"/>
        <v>1</v>
      </c>
      <c r="P49" s="49"/>
      <c r="Q49" s="49"/>
      <c r="R49" s="49"/>
      <c r="S49" s="49"/>
      <c r="T49" s="49"/>
      <c r="U49" s="49"/>
      <c r="V49" s="49"/>
      <c r="W49" s="49"/>
      <c r="X49" s="49"/>
      <c r="Y49" s="49"/>
      <c r="Z49" s="49">
        <f>SUM(P49:Y49)</f>
        <v>0</v>
      </c>
      <c r="AA49" s="50"/>
      <c r="AB49" s="88">
        <f>ROUND(AA49*Z49,2)</f>
        <v>0</v>
      </c>
      <c r="AC49" s="51">
        <v>0.2</v>
      </c>
      <c r="AD49" s="33"/>
      <c r="AE49" s="52"/>
    </row>
    <row r="50" spans="2:31">
      <c r="B50" s="42" t="s">
        <v>74</v>
      </c>
      <c r="C50" s="43" t="s">
        <v>75</v>
      </c>
      <c r="D50" s="43"/>
      <c r="E50" s="53"/>
      <c r="F50" s="53"/>
      <c r="G50" s="53"/>
      <c r="H50" s="53"/>
      <c r="I50" s="53"/>
      <c r="J50" s="53"/>
      <c r="K50" s="53"/>
      <c r="L50" s="53"/>
      <c r="M50" s="53"/>
      <c r="N50" s="53"/>
      <c r="O50" s="53"/>
      <c r="P50" s="53"/>
      <c r="Q50" s="53"/>
      <c r="R50" s="53"/>
      <c r="S50" s="53"/>
      <c r="T50" s="53"/>
      <c r="U50" s="53"/>
      <c r="V50" s="53"/>
      <c r="W50" s="53"/>
      <c r="X50" s="53"/>
      <c r="Y50" s="53"/>
      <c r="Z50" s="53"/>
      <c r="AA50" s="43"/>
      <c r="AB50" s="87">
        <f>SUBTOTAL(9,AB51:AB73)</f>
        <v>0</v>
      </c>
      <c r="AC50" s="44"/>
      <c r="AD50" s="45"/>
    </row>
    <row r="51" spans="2:31">
      <c r="B51" s="54" t="s">
        <v>76</v>
      </c>
      <c r="C51" s="55" t="s">
        <v>77</v>
      </c>
      <c r="D51" s="56"/>
      <c r="E51" s="56"/>
      <c r="F51" s="56"/>
      <c r="G51" s="56"/>
      <c r="H51" s="56"/>
      <c r="I51" s="56"/>
      <c r="J51" s="56"/>
      <c r="K51" s="56"/>
      <c r="L51" s="56"/>
      <c r="M51" s="56"/>
      <c r="N51" s="56"/>
      <c r="O51" s="56"/>
      <c r="P51" s="56"/>
      <c r="Q51" s="56"/>
      <c r="R51" s="56"/>
      <c r="S51" s="56"/>
      <c r="T51" s="56"/>
      <c r="U51" s="56"/>
      <c r="V51" s="56"/>
      <c r="W51" s="56"/>
      <c r="X51" s="56"/>
      <c r="Y51" s="56"/>
      <c r="Z51" s="56"/>
      <c r="AA51" s="57"/>
      <c r="AB51" s="89">
        <f>SUBTOTAL(9,AB52)</f>
        <v>0</v>
      </c>
      <c r="AC51" s="58"/>
      <c r="AD51" s="33"/>
      <c r="AE51" s="52"/>
    </row>
    <row r="52" spans="2:31">
      <c r="B52" s="46"/>
      <c r="C52" s="47" t="s">
        <v>78</v>
      </c>
      <c r="D52" s="48" t="s">
        <v>54</v>
      </c>
      <c r="E52" s="49">
        <v>38</v>
      </c>
      <c r="F52" s="49">
        <v>0</v>
      </c>
      <c r="G52" s="49">
        <v>19.200000000000003</v>
      </c>
      <c r="H52" s="49">
        <v>19.200000000000003</v>
      </c>
      <c r="I52" s="49">
        <v>19.200000000000003</v>
      </c>
      <c r="J52" s="49">
        <v>19.200000000000003</v>
      </c>
      <c r="K52" s="49">
        <v>19.200000000000003</v>
      </c>
      <c r="L52" s="49">
        <v>19.200000000000003</v>
      </c>
      <c r="M52" s="49">
        <v>19.200000000000003</v>
      </c>
      <c r="N52" s="49">
        <v>0</v>
      </c>
      <c r="O52" s="49">
        <f t="shared" ref="O52" si="13">SUM(E52:N52)</f>
        <v>172.39999999999998</v>
      </c>
      <c r="P52" s="49"/>
      <c r="Q52" s="49"/>
      <c r="R52" s="49"/>
      <c r="S52" s="49"/>
      <c r="T52" s="49"/>
      <c r="U52" s="49"/>
      <c r="V52" s="49"/>
      <c r="W52" s="49"/>
      <c r="X52" s="49"/>
      <c r="Y52" s="49"/>
      <c r="Z52" s="49">
        <f t="shared" ref="Z52" si="14">SUM(P52:Y52)</f>
        <v>0</v>
      </c>
      <c r="AA52" s="50"/>
      <c r="AB52" s="88">
        <f>ROUND(AA52*Z52,2)</f>
        <v>0</v>
      </c>
      <c r="AC52" s="51">
        <v>0.2</v>
      </c>
      <c r="AD52" s="33"/>
      <c r="AE52" s="52"/>
    </row>
    <row r="53" spans="2:31">
      <c r="B53" s="54" t="s">
        <v>79</v>
      </c>
      <c r="C53" s="55" t="s">
        <v>80</v>
      </c>
      <c r="D53" s="56"/>
      <c r="E53" s="56"/>
      <c r="F53" s="56"/>
      <c r="G53" s="56"/>
      <c r="H53" s="56"/>
      <c r="I53" s="56"/>
      <c r="J53" s="56"/>
      <c r="K53" s="56"/>
      <c r="L53" s="56"/>
      <c r="M53" s="56"/>
      <c r="N53" s="56"/>
      <c r="O53" s="56"/>
      <c r="P53" s="56"/>
      <c r="Q53" s="56"/>
      <c r="R53" s="56"/>
      <c r="S53" s="56"/>
      <c r="T53" s="56"/>
      <c r="U53" s="56"/>
      <c r="V53" s="56"/>
      <c r="W53" s="56"/>
      <c r="X53" s="56"/>
      <c r="Y53" s="56"/>
      <c r="Z53" s="56"/>
      <c r="AA53" s="57"/>
      <c r="AB53" s="89">
        <f>SUBTOTAL(9,AB54)</f>
        <v>0</v>
      </c>
      <c r="AC53" s="58"/>
      <c r="AD53" s="33"/>
      <c r="AE53" s="52"/>
    </row>
    <row r="54" spans="2:31">
      <c r="B54" s="46"/>
      <c r="C54" s="47" t="s">
        <v>81</v>
      </c>
      <c r="D54" s="48" t="s">
        <v>7</v>
      </c>
      <c r="E54" s="49">
        <v>0</v>
      </c>
      <c r="F54" s="49">
        <v>0</v>
      </c>
      <c r="G54" s="49">
        <v>1</v>
      </c>
      <c r="H54" s="49">
        <v>1</v>
      </c>
      <c r="I54" s="49">
        <v>1</v>
      </c>
      <c r="J54" s="49">
        <v>1</v>
      </c>
      <c r="K54" s="49">
        <v>1</v>
      </c>
      <c r="L54" s="49">
        <v>1</v>
      </c>
      <c r="M54" s="49">
        <v>1</v>
      </c>
      <c r="N54" s="49">
        <v>0</v>
      </c>
      <c r="O54" s="49">
        <f t="shared" ref="O54:O60" si="15">SUM(E54:N54)</f>
        <v>7</v>
      </c>
      <c r="P54" s="49"/>
      <c r="Q54" s="49"/>
      <c r="R54" s="49"/>
      <c r="S54" s="49"/>
      <c r="T54" s="49"/>
      <c r="U54" s="49"/>
      <c r="V54" s="49"/>
      <c r="W54" s="49"/>
      <c r="X54" s="49"/>
      <c r="Y54" s="49"/>
      <c r="Z54" s="49">
        <f t="shared" ref="Z54" si="16">SUM(P54:Y54)</f>
        <v>0</v>
      </c>
      <c r="AA54" s="50"/>
      <c r="AB54" s="88">
        <f>ROUND(AA54*Z54,2)</f>
        <v>0</v>
      </c>
      <c r="AC54" s="51">
        <v>0.2</v>
      </c>
      <c r="AD54" s="33"/>
      <c r="AE54" s="52"/>
    </row>
    <row r="55" spans="2:31">
      <c r="B55" s="54" t="s">
        <v>82</v>
      </c>
      <c r="C55" s="55" t="s">
        <v>83</v>
      </c>
      <c r="D55" s="56"/>
      <c r="E55" s="56"/>
      <c r="F55" s="56"/>
      <c r="G55" s="56"/>
      <c r="H55" s="56"/>
      <c r="I55" s="56"/>
      <c r="J55" s="56"/>
      <c r="K55" s="56"/>
      <c r="L55" s="56"/>
      <c r="M55" s="56"/>
      <c r="N55" s="56"/>
      <c r="O55" s="56"/>
      <c r="P55" s="56"/>
      <c r="Q55" s="56"/>
      <c r="R55" s="56"/>
      <c r="S55" s="56"/>
      <c r="T55" s="56"/>
      <c r="U55" s="56"/>
      <c r="V55" s="56"/>
      <c r="W55" s="56"/>
      <c r="X55" s="56"/>
      <c r="Y55" s="56"/>
      <c r="Z55" s="56"/>
      <c r="AA55" s="57"/>
      <c r="AB55" s="89">
        <f>SUBTOTAL(9,AB56:AB58)</f>
        <v>0</v>
      </c>
      <c r="AC55" s="58"/>
      <c r="AD55" s="33"/>
      <c r="AE55" s="52"/>
    </row>
    <row r="56" spans="2:31">
      <c r="B56" s="46" t="s">
        <v>84</v>
      </c>
      <c r="C56" s="47" t="s">
        <v>85</v>
      </c>
      <c r="D56" s="48" t="s">
        <v>54</v>
      </c>
      <c r="E56" s="49">
        <v>47.5</v>
      </c>
      <c r="F56" s="49">
        <v>122.86</v>
      </c>
      <c r="G56" s="49">
        <v>84.1</v>
      </c>
      <c r="H56" s="49">
        <v>65.3</v>
      </c>
      <c r="I56" s="49">
        <v>86.6</v>
      </c>
      <c r="J56" s="49">
        <v>54.86</v>
      </c>
      <c r="K56" s="49">
        <v>88.43</v>
      </c>
      <c r="L56" s="49">
        <v>134.5</v>
      </c>
      <c r="M56" s="49">
        <v>113.56</v>
      </c>
      <c r="N56" s="49">
        <v>0</v>
      </c>
      <c r="O56" s="49">
        <f t="shared" si="15"/>
        <v>797.71</v>
      </c>
      <c r="P56" s="49"/>
      <c r="Q56" s="49"/>
      <c r="R56" s="49"/>
      <c r="S56" s="49"/>
      <c r="T56" s="49"/>
      <c r="U56" s="49"/>
      <c r="V56" s="49"/>
      <c r="W56" s="49"/>
      <c r="X56" s="49"/>
      <c r="Y56" s="49"/>
      <c r="Z56" s="49">
        <f t="shared" ref="Z56:Z58" si="17">SUM(P56:Y56)</f>
        <v>0</v>
      </c>
      <c r="AA56" s="50"/>
      <c r="AB56" s="88">
        <f>ROUND(AA56*Z56,2)</f>
        <v>0</v>
      </c>
      <c r="AC56" s="51">
        <v>0.2</v>
      </c>
      <c r="AD56" s="33"/>
      <c r="AE56" s="52"/>
    </row>
    <row r="57" spans="2:31">
      <c r="B57" s="46" t="s">
        <v>86</v>
      </c>
      <c r="C57" s="47" t="s">
        <v>87</v>
      </c>
      <c r="D57" s="48" t="s">
        <v>54</v>
      </c>
      <c r="E57" s="49">
        <v>0</v>
      </c>
      <c r="F57" s="49">
        <v>0</v>
      </c>
      <c r="G57" s="49">
        <v>0</v>
      </c>
      <c r="H57" s="49">
        <v>0</v>
      </c>
      <c r="I57" s="49">
        <v>0</v>
      </c>
      <c r="J57" s="49">
        <v>0</v>
      </c>
      <c r="K57" s="49">
        <v>35</v>
      </c>
      <c r="L57" s="49">
        <v>0</v>
      </c>
      <c r="M57" s="49">
        <v>0</v>
      </c>
      <c r="N57" s="49">
        <v>0</v>
      </c>
      <c r="O57" s="49">
        <f t="shared" si="15"/>
        <v>35</v>
      </c>
      <c r="P57" s="49"/>
      <c r="Q57" s="49"/>
      <c r="R57" s="49"/>
      <c r="S57" s="49"/>
      <c r="T57" s="49"/>
      <c r="U57" s="49"/>
      <c r="V57" s="49"/>
      <c r="W57" s="49"/>
      <c r="X57" s="49"/>
      <c r="Y57" s="49"/>
      <c r="Z57" s="49">
        <f t="shared" si="17"/>
        <v>0</v>
      </c>
      <c r="AA57" s="50"/>
      <c r="AB57" s="88">
        <f>ROUND(AA57*Z57,2)</f>
        <v>0</v>
      </c>
      <c r="AC57" s="51">
        <v>0.2</v>
      </c>
      <c r="AD57" s="33"/>
      <c r="AE57" s="52"/>
    </row>
    <row r="58" spans="2:31">
      <c r="B58" s="46" t="s">
        <v>88</v>
      </c>
      <c r="C58" s="47" t="s">
        <v>89</v>
      </c>
      <c r="D58" s="48" t="s">
        <v>54</v>
      </c>
      <c r="E58" s="49">
        <v>9.3000000000000007</v>
      </c>
      <c r="F58" s="49">
        <v>0</v>
      </c>
      <c r="G58" s="49">
        <v>0</v>
      </c>
      <c r="H58" s="49">
        <v>0</v>
      </c>
      <c r="I58" s="49">
        <v>0</v>
      </c>
      <c r="J58" s="49">
        <v>0</v>
      </c>
      <c r="K58" s="49">
        <v>0</v>
      </c>
      <c r="L58" s="49">
        <v>0</v>
      </c>
      <c r="M58" s="49">
        <v>0</v>
      </c>
      <c r="N58" s="49">
        <v>0</v>
      </c>
      <c r="O58" s="49">
        <f t="shared" si="15"/>
        <v>9.3000000000000007</v>
      </c>
      <c r="P58" s="49"/>
      <c r="Q58" s="49"/>
      <c r="R58" s="49"/>
      <c r="S58" s="49"/>
      <c r="T58" s="49"/>
      <c r="U58" s="49"/>
      <c r="V58" s="49"/>
      <c r="W58" s="49"/>
      <c r="X58" s="49"/>
      <c r="Y58" s="49"/>
      <c r="Z58" s="49">
        <f t="shared" si="17"/>
        <v>0</v>
      </c>
      <c r="AA58" s="50"/>
      <c r="AB58" s="88">
        <f>ROUND(AA58*Z58,2)</f>
        <v>0</v>
      </c>
      <c r="AC58" s="51">
        <v>0.2</v>
      </c>
      <c r="AD58" s="33"/>
      <c r="AE58" s="52"/>
    </row>
    <row r="59" spans="2:31">
      <c r="B59" s="54" t="s">
        <v>90</v>
      </c>
      <c r="C59" s="55" t="s">
        <v>91</v>
      </c>
      <c r="D59" s="56"/>
      <c r="E59" s="56"/>
      <c r="F59" s="56"/>
      <c r="G59" s="56"/>
      <c r="H59" s="56"/>
      <c r="I59" s="56"/>
      <c r="J59" s="56"/>
      <c r="K59" s="56"/>
      <c r="L59" s="56"/>
      <c r="M59" s="56"/>
      <c r="N59" s="56"/>
      <c r="O59" s="56"/>
      <c r="P59" s="56"/>
      <c r="Q59" s="56"/>
      <c r="R59" s="56"/>
      <c r="S59" s="56"/>
      <c r="T59" s="56"/>
      <c r="U59" s="56"/>
      <c r="V59" s="56"/>
      <c r="W59" s="56"/>
      <c r="X59" s="56"/>
      <c r="Y59" s="56"/>
      <c r="Z59" s="56"/>
      <c r="AA59" s="57"/>
      <c r="AB59" s="89">
        <f>SUBTOTAL(9,AB60)</f>
        <v>0</v>
      </c>
      <c r="AC59" s="58"/>
      <c r="AD59" s="33"/>
      <c r="AE59" s="52"/>
    </row>
    <row r="60" spans="2:31">
      <c r="B60" s="46" t="s">
        <v>92</v>
      </c>
      <c r="C60" s="47" t="s">
        <v>93</v>
      </c>
      <c r="D60" s="48" t="s">
        <v>54</v>
      </c>
      <c r="E60" s="49">
        <v>30</v>
      </c>
      <c r="F60" s="49">
        <v>0</v>
      </c>
      <c r="G60" s="49">
        <v>0</v>
      </c>
      <c r="H60" s="49">
        <v>0</v>
      </c>
      <c r="I60" s="49">
        <v>0</v>
      </c>
      <c r="J60" s="49">
        <v>0</v>
      </c>
      <c r="K60" s="49">
        <v>0</v>
      </c>
      <c r="L60" s="49">
        <v>0</v>
      </c>
      <c r="M60" s="49">
        <v>0</v>
      </c>
      <c r="N60" s="49">
        <v>0</v>
      </c>
      <c r="O60" s="49">
        <f t="shared" si="15"/>
        <v>30</v>
      </c>
      <c r="P60" s="49"/>
      <c r="Q60" s="49"/>
      <c r="R60" s="49"/>
      <c r="S60" s="49"/>
      <c r="T60" s="49"/>
      <c r="U60" s="49"/>
      <c r="V60" s="49"/>
      <c r="W60" s="49"/>
      <c r="X60" s="49"/>
      <c r="Y60" s="49"/>
      <c r="Z60" s="49">
        <f t="shared" ref="Z60" si="18">SUM(P60:Y60)</f>
        <v>0</v>
      </c>
      <c r="AA60" s="50"/>
      <c r="AB60" s="88">
        <f>ROUND(AA60*Z60,2)</f>
        <v>0</v>
      </c>
      <c r="AC60" s="51">
        <v>0.2</v>
      </c>
      <c r="AD60" s="33"/>
      <c r="AE60" s="52"/>
    </row>
    <row r="61" spans="2:31">
      <c r="B61" s="54" t="s">
        <v>94</v>
      </c>
      <c r="C61" s="55" t="s">
        <v>95</v>
      </c>
      <c r="D61" s="56"/>
      <c r="E61" s="56"/>
      <c r="F61" s="56"/>
      <c r="G61" s="56"/>
      <c r="H61" s="56"/>
      <c r="I61" s="56"/>
      <c r="J61" s="56"/>
      <c r="K61" s="56"/>
      <c r="L61" s="56"/>
      <c r="M61" s="56"/>
      <c r="N61" s="56"/>
      <c r="O61" s="56"/>
      <c r="P61" s="56"/>
      <c r="Q61" s="56"/>
      <c r="R61" s="56"/>
      <c r="S61" s="56"/>
      <c r="T61" s="56"/>
      <c r="U61" s="56"/>
      <c r="V61" s="56"/>
      <c r="W61" s="56"/>
      <c r="X61" s="56"/>
      <c r="Y61" s="56"/>
      <c r="Z61" s="56"/>
      <c r="AA61" s="57"/>
      <c r="AB61" s="89">
        <f>SUBTOTAL(9,AB62:AB67)</f>
        <v>0</v>
      </c>
      <c r="AC61" s="58"/>
      <c r="AD61" s="33"/>
      <c r="AE61" s="52"/>
    </row>
    <row r="62" spans="2:31">
      <c r="B62" s="46" t="s">
        <v>96</v>
      </c>
      <c r="C62" s="47" t="s">
        <v>97</v>
      </c>
      <c r="D62" s="48" t="s">
        <v>54</v>
      </c>
      <c r="E62" s="49">
        <v>36</v>
      </c>
      <c r="F62" s="49">
        <v>15</v>
      </c>
      <c r="G62" s="49">
        <v>25</v>
      </c>
      <c r="H62" s="49">
        <v>17</v>
      </c>
      <c r="I62" s="49">
        <v>64</v>
      </c>
      <c r="J62" s="49">
        <v>57</v>
      </c>
      <c r="K62" s="49">
        <v>22</v>
      </c>
      <c r="L62" s="49">
        <v>0</v>
      </c>
      <c r="M62" s="49">
        <v>33</v>
      </c>
      <c r="N62" s="49">
        <v>0</v>
      </c>
      <c r="O62" s="49">
        <f>SUM(E62:N62)</f>
        <v>269</v>
      </c>
      <c r="P62" s="49"/>
      <c r="Q62" s="49"/>
      <c r="R62" s="49"/>
      <c r="S62" s="49"/>
      <c r="T62" s="49"/>
      <c r="U62" s="49"/>
      <c r="V62" s="49"/>
      <c r="W62" s="49"/>
      <c r="X62" s="49"/>
      <c r="Y62" s="49"/>
      <c r="Z62" s="49">
        <f t="shared" ref="Z62:Z102" si="19">SUM(P62:Y62)</f>
        <v>0</v>
      </c>
      <c r="AA62" s="50"/>
      <c r="AB62" s="88">
        <f>ROUND(AA62*Z62,2)</f>
        <v>0</v>
      </c>
      <c r="AC62" s="51">
        <v>0.2</v>
      </c>
      <c r="AD62" s="33"/>
      <c r="AE62" s="52"/>
    </row>
    <row r="63" spans="2:31">
      <c r="B63" s="46" t="s">
        <v>98</v>
      </c>
      <c r="C63" s="47" t="s">
        <v>99</v>
      </c>
      <c r="D63" s="48" t="s">
        <v>54</v>
      </c>
      <c r="E63" s="49">
        <v>0</v>
      </c>
      <c r="F63" s="49">
        <v>0</v>
      </c>
      <c r="G63" s="49">
        <v>55</v>
      </c>
      <c r="H63" s="49">
        <v>96</v>
      </c>
      <c r="I63" s="49">
        <v>44</v>
      </c>
      <c r="J63" s="49">
        <v>0</v>
      </c>
      <c r="K63" s="49">
        <v>83</v>
      </c>
      <c r="L63" s="49">
        <v>122</v>
      </c>
      <c r="M63" s="49">
        <v>0</v>
      </c>
      <c r="N63" s="49">
        <v>0</v>
      </c>
      <c r="O63" s="49">
        <f t="shared" ref="O63:O75" si="20">SUM(E63:N63)</f>
        <v>400</v>
      </c>
      <c r="P63" s="49"/>
      <c r="Q63" s="49"/>
      <c r="R63" s="49"/>
      <c r="S63" s="49"/>
      <c r="T63" s="49"/>
      <c r="U63" s="49"/>
      <c r="V63" s="49"/>
      <c r="W63" s="49"/>
      <c r="X63" s="49"/>
      <c r="Y63" s="49"/>
      <c r="Z63" s="49">
        <f t="shared" si="19"/>
        <v>0</v>
      </c>
      <c r="AA63" s="50"/>
      <c r="AB63" s="88">
        <f>ROUND(AA63*Z63,2)</f>
        <v>0</v>
      </c>
      <c r="AC63" s="51">
        <v>0.2</v>
      </c>
      <c r="AD63" s="33"/>
      <c r="AE63" s="52"/>
    </row>
    <row r="64" spans="2:31">
      <c r="B64" s="46" t="s">
        <v>100</v>
      </c>
      <c r="C64" s="47" t="s">
        <v>101</v>
      </c>
      <c r="D64" s="48" t="s">
        <v>54</v>
      </c>
      <c r="E64" s="49">
        <v>0</v>
      </c>
      <c r="F64" s="49">
        <v>0</v>
      </c>
      <c r="G64" s="49">
        <v>18</v>
      </c>
      <c r="H64" s="49">
        <v>26</v>
      </c>
      <c r="I64" s="49">
        <v>57</v>
      </c>
      <c r="J64" s="49">
        <v>84</v>
      </c>
      <c r="K64" s="49">
        <v>21</v>
      </c>
      <c r="L64" s="49">
        <v>8</v>
      </c>
      <c r="M64" s="49">
        <v>0</v>
      </c>
      <c r="N64" s="49">
        <v>0</v>
      </c>
      <c r="O64" s="49">
        <f t="shared" si="20"/>
        <v>214</v>
      </c>
      <c r="P64" s="49"/>
      <c r="Q64" s="49"/>
      <c r="R64" s="49"/>
      <c r="S64" s="49"/>
      <c r="T64" s="49"/>
      <c r="U64" s="49"/>
      <c r="V64" s="49"/>
      <c r="W64" s="49"/>
      <c r="X64" s="49"/>
      <c r="Y64" s="49"/>
      <c r="Z64" s="49">
        <f t="shared" si="19"/>
        <v>0</v>
      </c>
      <c r="AA64" s="50"/>
      <c r="AB64" s="88">
        <f>ROUND(AA64*Z64,2)</f>
        <v>0</v>
      </c>
      <c r="AC64" s="51">
        <v>0.2</v>
      </c>
      <c r="AD64" s="33"/>
      <c r="AE64" s="52"/>
    </row>
    <row r="65" spans="2:31">
      <c r="B65" s="46" t="s">
        <v>102</v>
      </c>
      <c r="C65" s="47" t="s">
        <v>103</v>
      </c>
      <c r="D65" s="48" t="s">
        <v>54</v>
      </c>
      <c r="E65" s="49">
        <v>0</v>
      </c>
      <c r="F65" s="49">
        <v>0</v>
      </c>
      <c r="G65" s="49">
        <v>20</v>
      </c>
      <c r="H65" s="49">
        <v>24</v>
      </c>
      <c r="I65" s="49">
        <v>8</v>
      </c>
      <c r="J65" s="49">
        <v>0</v>
      </c>
      <c r="K65" s="49">
        <v>34</v>
      </c>
      <c r="L65" s="49">
        <v>21</v>
      </c>
      <c r="M65" s="49">
        <v>0</v>
      </c>
      <c r="N65" s="49">
        <v>0</v>
      </c>
      <c r="O65" s="49">
        <f t="shared" si="20"/>
        <v>107</v>
      </c>
      <c r="P65" s="49"/>
      <c r="Q65" s="49"/>
      <c r="R65" s="49"/>
      <c r="S65" s="49"/>
      <c r="T65" s="49"/>
      <c r="U65" s="49"/>
      <c r="V65" s="49"/>
      <c r="W65" s="49"/>
      <c r="X65" s="49"/>
      <c r="Y65" s="49"/>
      <c r="Z65" s="49">
        <f t="shared" si="19"/>
        <v>0</v>
      </c>
      <c r="AA65" s="50"/>
      <c r="AB65" s="88">
        <f>ROUND(AA65*Z65,2)</f>
        <v>0</v>
      </c>
      <c r="AC65" s="51">
        <v>0.2</v>
      </c>
      <c r="AD65" s="33"/>
      <c r="AE65" s="52"/>
    </row>
    <row r="66" spans="2:31">
      <c r="B66" s="46" t="s">
        <v>104</v>
      </c>
      <c r="C66" s="47" t="s">
        <v>105</v>
      </c>
      <c r="D66" s="48" t="s">
        <v>54</v>
      </c>
      <c r="E66" s="49">
        <v>0</v>
      </c>
      <c r="F66" s="49">
        <v>0</v>
      </c>
      <c r="G66" s="49">
        <v>117</v>
      </c>
      <c r="H66" s="49">
        <v>0</v>
      </c>
      <c r="I66" s="49">
        <v>0</v>
      </c>
      <c r="J66" s="49">
        <v>0</v>
      </c>
      <c r="K66" s="49">
        <v>0</v>
      </c>
      <c r="L66" s="49">
        <v>85</v>
      </c>
      <c r="M66" s="49">
        <v>0</v>
      </c>
      <c r="N66" s="49">
        <v>0</v>
      </c>
      <c r="O66" s="49">
        <f t="shared" si="20"/>
        <v>202</v>
      </c>
      <c r="P66" s="49"/>
      <c r="Q66" s="49"/>
      <c r="R66" s="49"/>
      <c r="S66" s="49"/>
      <c r="T66" s="49"/>
      <c r="U66" s="49"/>
      <c r="V66" s="49"/>
      <c r="W66" s="49"/>
      <c r="X66" s="49"/>
      <c r="Y66" s="49"/>
      <c r="Z66" s="49">
        <f t="shared" si="19"/>
        <v>0</v>
      </c>
      <c r="AA66" s="50"/>
      <c r="AB66" s="88">
        <f>ROUND(AA66*Z66,2)</f>
        <v>0</v>
      </c>
      <c r="AC66" s="51">
        <v>0.2</v>
      </c>
      <c r="AD66" s="33"/>
      <c r="AE66" s="52"/>
    </row>
    <row r="67" spans="2:31">
      <c r="B67" s="46" t="s">
        <v>106</v>
      </c>
      <c r="C67" s="47" t="s">
        <v>107</v>
      </c>
      <c r="D67" s="48" t="s">
        <v>108</v>
      </c>
      <c r="E67" s="49">
        <v>0</v>
      </c>
      <c r="F67" s="49">
        <v>0</v>
      </c>
      <c r="G67" s="49">
        <v>15</v>
      </c>
      <c r="H67" s="49">
        <v>24</v>
      </c>
      <c r="I67" s="49">
        <v>10.4</v>
      </c>
      <c r="J67" s="49">
        <v>0</v>
      </c>
      <c r="K67" s="49">
        <v>23.400000000000002</v>
      </c>
      <c r="L67" s="49">
        <v>28.6</v>
      </c>
      <c r="M67" s="49">
        <v>0</v>
      </c>
      <c r="N67" s="49">
        <v>0</v>
      </c>
      <c r="O67" s="49">
        <f t="shared" si="20"/>
        <v>101.4</v>
      </c>
      <c r="P67" s="49"/>
      <c r="Q67" s="49"/>
      <c r="R67" s="49"/>
      <c r="S67" s="49"/>
      <c r="T67" s="49"/>
      <c r="U67" s="49"/>
      <c r="V67" s="49"/>
      <c r="W67" s="49"/>
      <c r="X67" s="49"/>
      <c r="Y67" s="49"/>
      <c r="Z67" s="49">
        <f>SUM(P67:Y67)</f>
        <v>0</v>
      </c>
      <c r="AA67" s="50"/>
      <c r="AB67" s="88">
        <f>ROUND(AA67*Z67,2)</f>
        <v>0</v>
      </c>
      <c r="AC67" s="51">
        <v>0.2</v>
      </c>
      <c r="AD67" s="33"/>
      <c r="AE67" s="52"/>
    </row>
    <row r="68" spans="2:31">
      <c r="B68" s="54" t="s">
        <v>109</v>
      </c>
      <c r="C68" s="55" t="s">
        <v>110</v>
      </c>
      <c r="D68" s="56"/>
      <c r="E68" s="56"/>
      <c r="F68" s="56"/>
      <c r="G68" s="56"/>
      <c r="H68" s="56"/>
      <c r="I68" s="56"/>
      <c r="J68" s="56"/>
      <c r="K68" s="56"/>
      <c r="L68" s="56"/>
      <c r="M68" s="56"/>
      <c r="N68" s="56"/>
      <c r="O68" s="56"/>
      <c r="P68" s="56"/>
      <c r="Q68" s="56"/>
      <c r="R68" s="56"/>
      <c r="S68" s="56"/>
      <c r="T68" s="56"/>
      <c r="U68" s="56"/>
      <c r="V68" s="56"/>
      <c r="W68" s="56"/>
      <c r="X68" s="56"/>
      <c r="Y68" s="56"/>
      <c r="Z68" s="56"/>
      <c r="AA68" s="57"/>
      <c r="AB68" s="89">
        <f>SUBTOTAL(9,AB69)</f>
        <v>0</v>
      </c>
      <c r="AC68" s="58"/>
      <c r="AD68" s="33"/>
      <c r="AE68" s="52"/>
    </row>
    <row r="69" spans="2:31">
      <c r="B69" s="46"/>
      <c r="C69" s="47" t="s">
        <v>111</v>
      </c>
      <c r="D69" s="48" t="s">
        <v>54</v>
      </c>
      <c r="E69" s="49">
        <v>0</v>
      </c>
      <c r="F69" s="49">
        <v>0</v>
      </c>
      <c r="G69" s="49">
        <v>0</v>
      </c>
      <c r="H69" s="49">
        <v>0</v>
      </c>
      <c r="I69" s="49">
        <v>0</v>
      </c>
      <c r="J69" s="49">
        <v>0</v>
      </c>
      <c r="K69" s="49">
        <v>0</v>
      </c>
      <c r="L69" s="49">
        <v>0</v>
      </c>
      <c r="M69" s="49">
        <v>18</v>
      </c>
      <c r="N69" s="49">
        <v>0</v>
      </c>
      <c r="O69" s="49">
        <f t="shared" si="20"/>
        <v>18</v>
      </c>
      <c r="P69" s="49"/>
      <c r="Q69" s="49"/>
      <c r="R69" s="49"/>
      <c r="S69" s="49"/>
      <c r="T69" s="49"/>
      <c r="U69" s="49"/>
      <c r="V69" s="49"/>
      <c r="W69" s="49"/>
      <c r="X69" s="49"/>
      <c r="Y69" s="49"/>
      <c r="Z69" s="49">
        <f t="shared" si="19"/>
        <v>0</v>
      </c>
      <c r="AA69" s="50"/>
      <c r="AB69" s="88">
        <f>ROUND(AA69*Z69,2)</f>
        <v>0</v>
      </c>
      <c r="AC69" s="51">
        <v>0.2</v>
      </c>
      <c r="AD69" s="33"/>
      <c r="AE69" s="52"/>
    </row>
    <row r="70" spans="2:31">
      <c r="B70" s="54" t="s">
        <v>112</v>
      </c>
      <c r="C70" s="55" t="s">
        <v>113</v>
      </c>
      <c r="D70" s="56"/>
      <c r="E70" s="56"/>
      <c r="F70" s="56"/>
      <c r="G70" s="56"/>
      <c r="H70" s="56"/>
      <c r="I70" s="56"/>
      <c r="J70" s="56"/>
      <c r="K70" s="56"/>
      <c r="L70" s="56"/>
      <c r="M70" s="56"/>
      <c r="N70" s="56"/>
      <c r="O70" s="56"/>
      <c r="P70" s="56"/>
      <c r="Q70" s="56"/>
      <c r="R70" s="56"/>
      <c r="S70" s="56"/>
      <c r="T70" s="56"/>
      <c r="U70" s="56"/>
      <c r="V70" s="56"/>
      <c r="W70" s="56"/>
      <c r="X70" s="56"/>
      <c r="Y70" s="56"/>
      <c r="Z70" s="56"/>
      <c r="AA70" s="57"/>
      <c r="AB70" s="89">
        <f>SUBTOTAL(9,AB71)</f>
        <v>0</v>
      </c>
      <c r="AC70" s="58"/>
      <c r="AD70" s="33"/>
      <c r="AE70" s="52"/>
    </row>
    <row r="71" spans="2:31">
      <c r="B71" s="46"/>
      <c r="C71" s="47" t="s">
        <v>114</v>
      </c>
      <c r="D71" s="48" t="s">
        <v>54</v>
      </c>
      <c r="E71" s="49">
        <v>5</v>
      </c>
      <c r="F71" s="49">
        <v>1.5</v>
      </c>
      <c r="G71" s="49">
        <v>6</v>
      </c>
      <c r="H71" s="49">
        <v>6</v>
      </c>
      <c r="I71" s="49">
        <v>6</v>
      </c>
      <c r="J71" s="49">
        <v>6</v>
      </c>
      <c r="K71" s="49">
        <v>8</v>
      </c>
      <c r="L71" s="49">
        <v>6</v>
      </c>
      <c r="M71" s="49">
        <v>0</v>
      </c>
      <c r="N71" s="49">
        <v>0</v>
      </c>
      <c r="O71" s="49">
        <f t="shared" si="20"/>
        <v>44.5</v>
      </c>
      <c r="P71" s="49"/>
      <c r="Q71" s="49"/>
      <c r="R71" s="49"/>
      <c r="S71" s="49"/>
      <c r="T71" s="49"/>
      <c r="U71" s="49"/>
      <c r="V71" s="49"/>
      <c r="W71" s="49"/>
      <c r="X71" s="49"/>
      <c r="Y71" s="49"/>
      <c r="Z71" s="49">
        <f t="shared" si="19"/>
        <v>0</v>
      </c>
      <c r="AA71" s="50"/>
      <c r="AB71" s="88">
        <f>ROUND(AA71*Z71,2)</f>
        <v>0</v>
      </c>
      <c r="AC71" s="51">
        <v>0.2</v>
      </c>
      <c r="AD71" s="33"/>
      <c r="AE71" s="52"/>
    </row>
    <row r="72" spans="2:31">
      <c r="B72" s="54" t="s">
        <v>115</v>
      </c>
      <c r="C72" s="55" t="s">
        <v>116</v>
      </c>
      <c r="D72" s="56"/>
      <c r="E72" s="56"/>
      <c r="F72" s="56"/>
      <c r="G72" s="56"/>
      <c r="H72" s="56"/>
      <c r="I72" s="56"/>
      <c r="J72" s="56"/>
      <c r="K72" s="56"/>
      <c r="L72" s="56"/>
      <c r="M72" s="56"/>
      <c r="N72" s="56"/>
      <c r="O72" s="56"/>
      <c r="P72" s="56"/>
      <c r="Q72" s="56"/>
      <c r="R72" s="56"/>
      <c r="S72" s="56"/>
      <c r="T72" s="56"/>
      <c r="U72" s="56"/>
      <c r="V72" s="56"/>
      <c r="W72" s="56"/>
      <c r="X72" s="56"/>
      <c r="Y72" s="56"/>
      <c r="Z72" s="56"/>
      <c r="AA72" s="57"/>
      <c r="AB72" s="89">
        <f>SUBTOTAL(9,AB73)</f>
        <v>0</v>
      </c>
      <c r="AC72" s="58"/>
      <c r="AD72" s="33"/>
      <c r="AE72" s="52"/>
    </row>
    <row r="73" spans="2:31">
      <c r="B73" s="46"/>
      <c r="C73" s="47" t="s">
        <v>114</v>
      </c>
      <c r="D73" s="48" t="s">
        <v>54</v>
      </c>
      <c r="E73" s="49">
        <v>1.8360000000000001</v>
      </c>
      <c r="F73" s="49">
        <v>0</v>
      </c>
      <c r="G73" s="49">
        <v>0</v>
      </c>
      <c r="H73" s="49">
        <v>0</v>
      </c>
      <c r="I73" s="49">
        <v>0</v>
      </c>
      <c r="J73" s="49">
        <v>0</v>
      </c>
      <c r="K73" s="49">
        <v>0</v>
      </c>
      <c r="L73" s="49">
        <v>0</v>
      </c>
      <c r="M73" s="49">
        <v>0</v>
      </c>
      <c r="N73" s="49">
        <v>0</v>
      </c>
      <c r="O73" s="49">
        <f t="shared" si="20"/>
        <v>1.8360000000000001</v>
      </c>
      <c r="P73" s="49"/>
      <c r="Q73" s="49"/>
      <c r="R73" s="49"/>
      <c r="S73" s="49"/>
      <c r="T73" s="49"/>
      <c r="U73" s="49"/>
      <c r="V73" s="49"/>
      <c r="W73" s="49"/>
      <c r="X73" s="49"/>
      <c r="Y73" s="49"/>
      <c r="Z73" s="49">
        <f t="shared" si="19"/>
        <v>0</v>
      </c>
      <c r="AA73" s="50"/>
      <c r="AB73" s="88">
        <f>ROUND(AA73*Z73,2)</f>
        <v>0</v>
      </c>
      <c r="AC73" s="51">
        <v>0.2</v>
      </c>
      <c r="AD73" s="33"/>
      <c r="AE73" s="52"/>
    </row>
    <row r="74" spans="2:31">
      <c r="B74" s="42" t="s">
        <v>117</v>
      </c>
      <c r="C74" s="43" t="s">
        <v>118</v>
      </c>
      <c r="D74" s="43"/>
      <c r="E74" s="53"/>
      <c r="F74" s="53"/>
      <c r="G74" s="53"/>
      <c r="H74" s="53"/>
      <c r="I74" s="53"/>
      <c r="J74" s="53"/>
      <c r="K74" s="53"/>
      <c r="L74" s="53"/>
      <c r="M74" s="53"/>
      <c r="N74" s="53"/>
      <c r="O74" s="53"/>
      <c r="P74" s="53"/>
      <c r="Q74" s="53"/>
      <c r="R74" s="53"/>
      <c r="S74" s="53"/>
      <c r="T74" s="53"/>
      <c r="U74" s="53"/>
      <c r="V74" s="53"/>
      <c r="W74" s="53"/>
      <c r="X74" s="53"/>
      <c r="Y74" s="53"/>
      <c r="Z74" s="53"/>
      <c r="AA74" s="43"/>
      <c r="AB74" s="87">
        <f>SUBTOTAL(9,AB75)</f>
        <v>0</v>
      </c>
      <c r="AC74" s="44"/>
      <c r="AD74" s="45"/>
    </row>
    <row r="75" spans="2:31">
      <c r="B75" s="46"/>
      <c r="C75" s="47" t="s">
        <v>119</v>
      </c>
      <c r="D75" s="48" t="s">
        <v>7</v>
      </c>
      <c r="E75" s="49">
        <v>0</v>
      </c>
      <c r="F75" s="49">
        <v>0</v>
      </c>
      <c r="G75" s="49">
        <v>1</v>
      </c>
      <c r="H75" s="49">
        <v>5</v>
      </c>
      <c r="I75" s="49">
        <v>2</v>
      </c>
      <c r="J75" s="49">
        <v>1</v>
      </c>
      <c r="K75" s="49">
        <v>6</v>
      </c>
      <c r="L75" s="49">
        <v>4</v>
      </c>
      <c r="M75" s="49">
        <v>0</v>
      </c>
      <c r="N75" s="49">
        <v>0</v>
      </c>
      <c r="O75" s="49">
        <f t="shared" si="20"/>
        <v>19</v>
      </c>
      <c r="P75" s="49"/>
      <c r="Q75" s="49"/>
      <c r="R75" s="49"/>
      <c r="S75" s="49"/>
      <c r="T75" s="49"/>
      <c r="U75" s="49"/>
      <c r="V75" s="49"/>
      <c r="W75" s="49"/>
      <c r="X75" s="49"/>
      <c r="Y75" s="49"/>
      <c r="Z75" s="49">
        <f t="shared" si="19"/>
        <v>0</v>
      </c>
      <c r="AA75" s="50"/>
      <c r="AB75" s="88">
        <f>ROUND(AA75*Z75,2)</f>
        <v>0</v>
      </c>
      <c r="AC75" s="51">
        <v>0.2</v>
      </c>
      <c r="AD75" s="33"/>
      <c r="AE75" s="52"/>
    </row>
    <row r="76" spans="2:31">
      <c r="B76" s="42" t="s">
        <v>120</v>
      </c>
      <c r="C76" s="43" t="s">
        <v>121</v>
      </c>
      <c r="D76" s="43"/>
      <c r="E76" s="53"/>
      <c r="F76" s="53"/>
      <c r="G76" s="53"/>
      <c r="H76" s="53"/>
      <c r="I76" s="53"/>
      <c r="J76" s="53"/>
      <c r="K76" s="53"/>
      <c r="L76" s="53"/>
      <c r="M76" s="53"/>
      <c r="N76" s="53"/>
      <c r="O76" s="53"/>
      <c r="P76" s="53"/>
      <c r="Q76" s="53"/>
      <c r="R76" s="53"/>
      <c r="S76" s="53"/>
      <c r="T76" s="53"/>
      <c r="U76" s="53"/>
      <c r="V76" s="53"/>
      <c r="W76" s="53"/>
      <c r="X76" s="53"/>
      <c r="Y76" s="53"/>
      <c r="Z76" s="53"/>
      <c r="AA76" s="43"/>
      <c r="AB76" s="87">
        <f>SUBTOTAL(9,AB77:AB102)</f>
        <v>0</v>
      </c>
      <c r="AC76" s="44"/>
      <c r="AD76" s="45"/>
    </row>
    <row r="77" spans="2:31">
      <c r="B77" s="46" t="s">
        <v>122</v>
      </c>
      <c r="C77" s="47" t="s">
        <v>123</v>
      </c>
      <c r="D77" s="48" t="s">
        <v>7</v>
      </c>
      <c r="E77" s="49">
        <v>3</v>
      </c>
      <c r="F77" s="49">
        <v>0</v>
      </c>
      <c r="G77" s="49">
        <v>0</v>
      </c>
      <c r="H77" s="49">
        <v>0</v>
      </c>
      <c r="I77" s="49">
        <v>0</v>
      </c>
      <c r="J77" s="49">
        <v>0</v>
      </c>
      <c r="K77" s="49">
        <v>0</v>
      </c>
      <c r="L77" s="49">
        <v>0</v>
      </c>
      <c r="M77" s="49">
        <v>1</v>
      </c>
      <c r="N77" s="49">
        <v>0</v>
      </c>
      <c r="O77" s="49">
        <f>SUM(E77:N77)</f>
        <v>4</v>
      </c>
      <c r="P77" s="49"/>
      <c r="Q77" s="49"/>
      <c r="R77" s="49"/>
      <c r="S77" s="49"/>
      <c r="T77" s="49"/>
      <c r="U77" s="49"/>
      <c r="V77" s="49"/>
      <c r="W77" s="49"/>
      <c r="X77" s="49"/>
      <c r="Y77" s="49"/>
      <c r="Z77" s="49">
        <f t="shared" si="19"/>
        <v>0</v>
      </c>
      <c r="AA77" s="50"/>
      <c r="AB77" s="88">
        <f>ROUND(AA77*Z77,2)</f>
        <v>0</v>
      </c>
      <c r="AC77" s="51">
        <v>0.2</v>
      </c>
      <c r="AD77" s="33"/>
      <c r="AE77" s="52"/>
    </row>
    <row r="78" spans="2:31">
      <c r="B78" s="46" t="s">
        <v>124</v>
      </c>
      <c r="C78" s="47" t="s">
        <v>125</v>
      </c>
      <c r="D78" s="48" t="s">
        <v>7</v>
      </c>
      <c r="E78" s="49">
        <v>0</v>
      </c>
      <c r="F78" s="49">
        <v>0</v>
      </c>
      <c r="G78" s="49">
        <v>4</v>
      </c>
      <c r="H78" s="49">
        <v>7</v>
      </c>
      <c r="I78" s="49">
        <v>7</v>
      </c>
      <c r="J78" s="49">
        <v>6</v>
      </c>
      <c r="K78" s="49">
        <v>6</v>
      </c>
      <c r="L78" s="49">
        <v>4</v>
      </c>
      <c r="M78" s="49">
        <v>0</v>
      </c>
      <c r="N78" s="49">
        <v>0</v>
      </c>
      <c r="O78" s="49">
        <f t="shared" ref="O78:O102" si="21">SUM(E78:N78)</f>
        <v>34</v>
      </c>
      <c r="P78" s="49"/>
      <c r="Q78" s="49"/>
      <c r="R78" s="49"/>
      <c r="S78" s="49"/>
      <c r="T78" s="49"/>
      <c r="U78" s="49"/>
      <c r="V78" s="49"/>
      <c r="W78" s="49"/>
      <c r="X78" s="49"/>
      <c r="Y78" s="49"/>
      <c r="Z78" s="49">
        <f t="shared" si="19"/>
        <v>0</v>
      </c>
      <c r="AA78" s="50"/>
      <c r="AB78" s="88">
        <f t="shared" ref="AB78:AB102" si="22">ROUND(AA78*Z78,2)</f>
        <v>0</v>
      </c>
      <c r="AC78" s="51">
        <v>0.2</v>
      </c>
      <c r="AD78" s="33"/>
      <c r="AE78" s="52"/>
    </row>
    <row r="79" spans="2:31">
      <c r="B79" s="46"/>
      <c r="C79" s="47" t="s">
        <v>126</v>
      </c>
      <c r="D79" s="48" t="s">
        <v>26</v>
      </c>
      <c r="E79" s="49">
        <v>0.1111111111111111</v>
      </c>
      <c r="F79" s="49">
        <v>0.1111111111111111</v>
      </c>
      <c r="G79" s="49">
        <v>0.1111111111111111</v>
      </c>
      <c r="H79" s="49">
        <v>0.1111111111111111</v>
      </c>
      <c r="I79" s="49">
        <v>0.1111111111111111</v>
      </c>
      <c r="J79" s="49">
        <v>0.1111111111111111</v>
      </c>
      <c r="K79" s="49">
        <v>0.1111111111111111</v>
      </c>
      <c r="L79" s="49">
        <v>0.1111111111111111</v>
      </c>
      <c r="M79" s="49">
        <v>0.1111111111111111</v>
      </c>
      <c r="N79" s="49">
        <v>0</v>
      </c>
      <c r="O79" s="49">
        <f t="shared" si="21"/>
        <v>1.0000000000000002</v>
      </c>
      <c r="P79" s="49"/>
      <c r="Q79" s="49"/>
      <c r="R79" s="49"/>
      <c r="S79" s="49"/>
      <c r="T79" s="49"/>
      <c r="U79" s="49"/>
      <c r="V79" s="49"/>
      <c r="W79" s="49"/>
      <c r="X79" s="49"/>
      <c r="Y79" s="49"/>
      <c r="Z79" s="49">
        <f t="shared" si="19"/>
        <v>0</v>
      </c>
      <c r="AA79" s="50"/>
      <c r="AB79" s="88">
        <f t="shared" si="22"/>
        <v>0</v>
      </c>
      <c r="AC79" s="51">
        <v>0.2</v>
      </c>
      <c r="AD79" s="33"/>
      <c r="AE79" s="52"/>
    </row>
    <row r="80" spans="2:31">
      <c r="B80" s="46" t="s">
        <v>127</v>
      </c>
      <c r="C80" s="47" t="s">
        <v>128</v>
      </c>
      <c r="D80" s="48" t="s">
        <v>7</v>
      </c>
      <c r="E80" s="49">
        <v>1</v>
      </c>
      <c r="F80" s="49">
        <v>0</v>
      </c>
      <c r="G80" s="49">
        <v>0</v>
      </c>
      <c r="H80" s="49">
        <v>0</v>
      </c>
      <c r="I80" s="49">
        <v>0</v>
      </c>
      <c r="J80" s="49">
        <v>0</v>
      </c>
      <c r="K80" s="49">
        <v>0</v>
      </c>
      <c r="L80" s="49">
        <v>0</v>
      </c>
      <c r="M80" s="49">
        <v>0</v>
      </c>
      <c r="N80" s="49">
        <v>0</v>
      </c>
      <c r="O80" s="49">
        <f t="shared" si="21"/>
        <v>1</v>
      </c>
      <c r="P80" s="49"/>
      <c r="Q80" s="49"/>
      <c r="R80" s="49"/>
      <c r="S80" s="49"/>
      <c r="T80" s="49"/>
      <c r="U80" s="49"/>
      <c r="V80" s="49"/>
      <c r="W80" s="49"/>
      <c r="X80" s="49"/>
      <c r="Y80" s="49"/>
      <c r="Z80" s="49">
        <f t="shared" si="19"/>
        <v>0</v>
      </c>
      <c r="AA80" s="50"/>
      <c r="AB80" s="88">
        <f t="shared" si="22"/>
        <v>0</v>
      </c>
      <c r="AC80" s="51">
        <v>0.2</v>
      </c>
      <c r="AD80" s="33"/>
      <c r="AE80" s="52"/>
    </row>
    <row r="81" spans="2:31">
      <c r="B81" s="46" t="s">
        <v>129</v>
      </c>
      <c r="C81" s="47" t="s">
        <v>130</v>
      </c>
      <c r="D81" s="48" t="s">
        <v>7</v>
      </c>
      <c r="E81" s="49">
        <v>0</v>
      </c>
      <c r="F81" s="49">
        <v>0</v>
      </c>
      <c r="G81" s="49">
        <v>1</v>
      </c>
      <c r="H81" s="49">
        <v>1</v>
      </c>
      <c r="I81" s="49">
        <v>0</v>
      </c>
      <c r="J81" s="49">
        <v>0</v>
      </c>
      <c r="K81" s="49">
        <v>1</v>
      </c>
      <c r="L81" s="49">
        <v>6</v>
      </c>
      <c r="M81" s="49">
        <v>0</v>
      </c>
      <c r="N81" s="49">
        <v>0</v>
      </c>
      <c r="O81" s="49">
        <f t="shared" si="21"/>
        <v>9</v>
      </c>
      <c r="P81" s="49"/>
      <c r="Q81" s="49"/>
      <c r="R81" s="49"/>
      <c r="S81" s="49"/>
      <c r="T81" s="49"/>
      <c r="U81" s="49"/>
      <c r="V81" s="49"/>
      <c r="W81" s="49"/>
      <c r="X81" s="49"/>
      <c r="Y81" s="49"/>
      <c r="Z81" s="49">
        <f t="shared" si="19"/>
        <v>0</v>
      </c>
      <c r="AA81" s="50"/>
      <c r="AB81" s="88">
        <f t="shared" si="22"/>
        <v>0</v>
      </c>
      <c r="AC81" s="51">
        <v>0.2</v>
      </c>
      <c r="AD81" s="33"/>
      <c r="AE81" s="52"/>
    </row>
    <row r="82" spans="2:31">
      <c r="B82" s="46" t="s">
        <v>131</v>
      </c>
      <c r="C82" s="47" t="s">
        <v>132</v>
      </c>
      <c r="D82" s="48" t="s">
        <v>7</v>
      </c>
      <c r="E82" s="49">
        <v>0</v>
      </c>
      <c r="F82" s="49">
        <v>0</v>
      </c>
      <c r="G82" s="49">
        <v>0</v>
      </c>
      <c r="H82" s="49">
        <v>0</v>
      </c>
      <c r="I82" s="49">
        <v>3</v>
      </c>
      <c r="J82" s="49">
        <v>0</v>
      </c>
      <c r="K82" s="49">
        <v>0</v>
      </c>
      <c r="L82" s="49">
        <v>1</v>
      </c>
      <c r="M82" s="49">
        <v>0</v>
      </c>
      <c r="N82" s="49">
        <v>0</v>
      </c>
      <c r="O82" s="49">
        <f t="shared" si="21"/>
        <v>4</v>
      </c>
      <c r="P82" s="49"/>
      <c r="Q82" s="49"/>
      <c r="R82" s="49"/>
      <c r="S82" s="49"/>
      <c r="T82" s="49"/>
      <c r="U82" s="49"/>
      <c r="V82" s="49"/>
      <c r="W82" s="49"/>
      <c r="X82" s="49"/>
      <c r="Y82" s="49"/>
      <c r="Z82" s="49">
        <f t="shared" si="19"/>
        <v>0</v>
      </c>
      <c r="AA82" s="50"/>
      <c r="AB82" s="88">
        <f t="shared" si="22"/>
        <v>0</v>
      </c>
      <c r="AC82" s="51">
        <v>0.2</v>
      </c>
      <c r="AD82" s="33"/>
      <c r="AE82" s="52"/>
    </row>
    <row r="83" spans="2:31">
      <c r="B83" s="46" t="s">
        <v>133</v>
      </c>
      <c r="C83" s="47" t="s">
        <v>134</v>
      </c>
      <c r="D83" s="48" t="s">
        <v>7</v>
      </c>
      <c r="E83" s="49">
        <v>0</v>
      </c>
      <c r="F83" s="49">
        <v>0</v>
      </c>
      <c r="G83" s="49">
        <v>1</v>
      </c>
      <c r="H83" s="49">
        <v>0</v>
      </c>
      <c r="I83" s="49">
        <v>0</v>
      </c>
      <c r="J83" s="49">
        <v>0</v>
      </c>
      <c r="K83" s="49">
        <v>0</v>
      </c>
      <c r="L83" s="49">
        <v>0</v>
      </c>
      <c r="M83" s="49">
        <v>0</v>
      </c>
      <c r="N83" s="49">
        <v>0</v>
      </c>
      <c r="O83" s="49">
        <f t="shared" si="21"/>
        <v>1</v>
      </c>
      <c r="P83" s="49"/>
      <c r="Q83" s="49"/>
      <c r="R83" s="49"/>
      <c r="S83" s="49"/>
      <c r="T83" s="49"/>
      <c r="U83" s="49"/>
      <c r="V83" s="49"/>
      <c r="W83" s="49"/>
      <c r="X83" s="49"/>
      <c r="Y83" s="49"/>
      <c r="Z83" s="49">
        <f t="shared" si="19"/>
        <v>0</v>
      </c>
      <c r="AA83" s="50"/>
      <c r="AB83" s="88">
        <f t="shared" si="22"/>
        <v>0</v>
      </c>
      <c r="AC83" s="51">
        <v>0.2</v>
      </c>
      <c r="AD83" s="33"/>
      <c r="AE83" s="52"/>
    </row>
    <row r="84" spans="2:31">
      <c r="B84" s="46" t="s">
        <v>135</v>
      </c>
      <c r="C84" s="47" t="s">
        <v>136</v>
      </c>
      <c r="D84" s="48" t="s">
        <v>7</v>
      </c>
      <c r="E84" s="49">
        <v>1</v>
      </c>
      <c r="F84" s="49">
        <v>0</v>
      </c>
      <c r="G84" s="49">
        <v>0</v>
      </c>
      <c r="H84" s="49">
        <v>0</v>
      </c>
      <c r="I84" s="49">
        <v>0</v>
      </c>
      <c r="J84" s="49">
        <v>0</v>
      </c>
      <c r="K84" s="49">
        <v>0</v>
      </c>
      <c r="L84" s="49">
        <v>0</v>
      </c>
      <c r="M84" s="49">
        <v>0</v>
      </c>
      <c r="N84" s="49">
        <v>0</v>
      </c>
      <c r="O84" s="49">
        <f t="shared" si="21"/>
        <v>1</v>
      </c>
      <c r="P84" s="49"/>
      <c r="Q84" s="49"/>
      <c r="R84" s="49"/>
      <c r="S84" s="49"/>
      <c r="T84" s="49"/>
      <c r="U84" s="49"/>
      <c r="V84" s="49"/>
      <c r="W84" s="49"/>
      <c r="X84" s="49"/>
      <c r="Y84" s="49"/>
      <c r="Z84" s="49">
        <f t="shared" si="19"/>
        <v>0</v>
      </c>
      <c r="AA84" s="50"/>
      <c r="AB84" s="88">
        <f t="shared" si="22"/>
        <v>0</v>
      </c>
      <c r="AC84" s="51">
        <v>0.2</v>
      </c>
      <c r="AD84" s="33"/>
      <c r="AE84" s="52"/>
    </row>
    <row r="85" spans="2:31">
      <c r="B85" s="46" t="s">
        <v>137</v>
      </c>
      <c r="C85" s="47" t="s">
        <v>138</v>
      </c>
      <c r="D85" s="48" t="s">
        <v>7</v>
      </c>
      <c r="E85" s="49">
        <v>0</v>
      </c>
      <c r="F85" s="49">
        <v>2</v>
      </c>
      <c r="G85" s="49">
        <v>4</v>
      </c>
      <c r="H85" s="49">
        <v>2</v>
      </c>
      <c r="I85" s="49">
        <v>2</v>
      </c>
      <c r="J85" s="49">
        <v>2</v>
      </c>
      <c r="K85" s="49">
        <v>4</v>
      </c>
      <c r="L85" s="49">
        <v>4</v>
      </c>
      <c r="M85" s="49">
        <v>0</v>
      </c>
      <c r="N85" s="49">
        <v>0</v>
      </c>
      <c r="O85" s="49">
        <f t="shared" si="21"/>
        <v>20</v>
      </c>
      <c r="P85" s="49"/>
      <c r="Q85" s="49"/>
      <c r="R85" s="49"/>
      <c r="S85" s="49"/>
      <c r="T85" s="49"/>
      <c r="U85" s="49"/>
      <c r="V85" s="49"/>
      <c r="W85" s="49"/>
      <c r="X85" s="49"/>
      <c r="Y85" s="49"/>
      <c r="Z85" s="49">
        <f t="shared" si="19"/>
        <v>0</v>
      </c>
      <c r="AA85" s="50"/>
      <c r="AB85" s="88">
        <f t="shared" si="22"/>
        <v>0</v>
      </c>
      <c r="AC85" s="51">
        <v>0.2</v>
      </c>
      <c r="AD85" s="33"/>
      <c r="AE85" s="52"/>
    </row>
    <row r="86" spans="2:31">
      <c r="B86" s="46" t="s">
        <v>139</v>
      </c>
      <c r="C86" s="47" t="s">
        <v>140</v>
      </c>
      <c r="D86" s="48" t="s">
        <v>7</v>
      </c>
      <c r="E86" s="49">
        <v>0</v>
      </c>
      <c r="F86" s="49">
        <v>1</v>
      </c>
      <c r="G86" s="49">
        <v>0</v>
      </c>
      <c r="H86" s="49">
        <v>0</v>
      </c>
      <c r="I86" s="49">
        <v>0</v>
      </c>
      <c r="J86" s="49">
        <v>0</v>
      </c>
      <c r="K86" s="49">
        <v>0</v>
      </c>
      <c r="L86" s="49">
        <v>0</v>
      </c>
      <c r="M86" s="49">
        <v>0</v>
      </c>
      <c r="N86" s="49">
        <v>0</v>
      </c>
      <c r="O86" s="49">
        <f t="shared" si="21"/>
        <v>1</v>
      </c>
      <c r="P86" s="49"/>
      <c r="Q86" s="49"/>
      <c r="R86" s="49"/>
      <c r="S86" s="49"/>
      <c r="T86" s="49"/>
      <c r="U86" s="49"/>
      <c r="V86" s="49"/>
      <c r="W86" s="49"/>
      <c r="X86" s="49"/>
      <c r="Y86" s="49"/>
      <c r="Z86" s="49">
        <f t="shared" si="19"/>
        <v>0</v>
      </c>
      <c r="AA86" s="50"/>
      <c r="AB86" s="88">
        <f t="shared" si="22"/>
        <v>0</v>
      </c>
      <c r="AC86" s="51">
        <v>0.2</v>
      </c>
      <c r="AD86" s="33"/>
      <c r="AE86" s="52"/>
    </row>
    <row r="87" spans="2:31">
      <c r="B87" s="46" t="s">
        <v>141</v>
      </c>
      <c r="C87" s="47" t="s">
        <v>142</v>
      </c>
      <c r="D87" s="48" t="s">
        <v>7</v>
      </c>
      <c r="E87" s="49">
        <v>0</v>
      </c>
      <c r="F87" s="49">
        <v>1</v>
      </c>
      <c r="G87" s="49">
        <v>0</v>
      </c>
      <c r="H87" s="49">
        <v>0</v>
      </c>
      <c r="I87" s="49">
        <v>0</v>
      </c>
      <c r="J87" s="49">
        <v>0</v>
      </c>
      <c r="K87" s="49">
        <v>0</v>
      </c>
      <c r="L87" s="49">
        <v>0</v>
      </c>
      <c r="M87" s="49">
        <v>0</v>
      </c>
      <c r="N87" s="49">
        <v>0</v>
      </c>
      <c r="O87" s="49">
        <f t="shared" si="21"/>
        <v>1</v>
      </c>
      <c r="P87" s="49"/>
      <c r="Q87" s="49"/>
      <c r="R87" s="49"/>
      <c r="S87" s="49"/>
      <c r="T87" s="49"/>
      <c r="U87" s="49"/>
      <c r="V87" s="49"/>
      <c r="W87" s="49"/>
      <c r="X87" s="49"/>
      <c r="Y87" s="49"/>
      <c r="Z87" s="49">
        <f t="shared" si="19"/>
        <v>0</v>
      </c>
      <c r="AA87" s="50"/>
      <c r="AB87" s="88">
        <f t="shared" si="22"/>
        <v>0</v>
      </c>
      <c r="AC87" s="51">
        <v>0.2</v>
      </c>
      <c r="AD87" s="33"/>
      <c r="AE87" s="52"/>
    </row>
    <row r="88" spans="2:31">
      <c r="B88" s="46" t="s">
        <v>143</v>
      </c>
      <c r="C88" s="47" t="s">
        <v>144</v>
      </c>
      <c r="D88" s="48" t="s">
        <v>7</v>
      </c>
      <c r="E88" s="49">
        <v>0</v>
      </c>
      <c r="F88" s="49">
        <v>0</v>
      </c>
      <c r="G88" s="49">
        <v>1</v>
      </c>
      <c r="H88" s="49">
        <v>1</v>
      </c>
      <c r="I88" s="49">
        <v>1</v>
      </c>
      <c r="J88" s="49">
        <v>1</v>
      </c>
      <c r="K88" s="49">
        <v>1</v>
      </c>
      <c r="L88" s="49">
        <v>1</v>
      </c>
      <c r="M88" s="49">
        <v>4</v>
      </c>
      <c r="N88" s="49">
        <v>0</v>
      </c>
      <c r="O88" s="49">
        <f t="shared" si="21"/>
        <v>10</v>
      </c>
      <c r="P88" s="49"/>
      <c r="Q88" s="49"/>
      <c r="R88" s="49"/>
      <c r="S88" s="49"/>
      <c r="T88" s="49"/>
      <c r="U88" s="49"/>
      <c r="V88" s="49"/>
      <c r="W88" s="49"/>
      <c r="X88" s="49"/>
      <c r="Y88" s="49"/>
      <c r="Z88" s="49">
        <f t="shared" si="19"/>
        <v>0</v>
      </c>
      <c r="AA88" s="50"/>
      <c r="AB88" s="88">
        <f t="shared" si="22"/>
        <v>0</v>
      </c>
      <c r="AC88" s="51">
        <v>0.2</v>
      </c>
      <c r="AD88" s="33"/>
      <c r="AE88" s="52"/>
    </row>
    <row r="89" spans="2:31">
      <c r="B89" s="46" t="s">
        <v>145</v>
      </c>
      <c r="C89" s="47" t="s">
        <v>146</v>
      </c>
      <c r="D89" s="48" t="s">
        <v>7</v>
      </c>
      <c r="E89" s="49">
        <v>0</v>
      </c>
      <c r="F89" s="49">
        <v>2</v>
      </c>
      <c r="G89" s="49">
        <v>9</v>
      </c>
      <c r="H89" s="49">
        <v>0</v>
      </c>
      <c r="I89" s="49">
        <v>0</v>
      </c>
      <c r="J89" s="49">
        <v>0</v>
      </c>
      <c r="K89" s="49">
        <v>0</v>
      </c>
      <c r="L89" s="49">
        <v>6</v>
      </c>
      <c r="M89" s="49">
        <v>7</v>
      </c>
      <c r="N89" s="49">
        <v>0</v>
      </c>
      <c r="O89" s="49">
        <f t="shared" si="21"/>
        <v>24</v>
      </c>
      <c r="P89" s="49"/>
      <c r="Q89" s="49"/>
      <c r="R89" s="49"/>
      <c r="S89" s="49"/>
      <c r="T89" s="49"/>
      <c r="U89" s="49"/>
      <c r="V89" s="49"/>
      <c r="W89" s="49"/>
      <c r="X89" s="49"/>
      <c r="Y89" s="49"/>
      <c r="Z89" s="49">
        <f t="shared" si="19"/>
        <v>0</v>
      </c>
      <c r="AA89" s="50"/>
      <c r="AB89" s="88">
        <f t="shared" si="22"/>
        <v>0</v>
      </c>
      <c r="AC89" s="51">
        <v>0.2</v>
      </c>
      <c r="AD89" s="33"/>
      <c r="AE89" s="52"/>
    </row>
    <row r="90" spans="2:31">
      <c r="B90" s="46" t="s">
        <v>147</v>
      </c>
      <c r="C90" s="47" t="s">
        <v>148</v>
      </c>
      <c r="D90" s="48" t="s">
        <v>7</v>
      </c>
      <c r="E90" s="49">
        <v>4</v>
      </c>
      <c r="F90" s="49">
        <v>0</v>
      </c>
      <c r="G90" s="49">
        <v>0</v>
      </c>
      <c r="H90" s="49">
        <v>0</v>
      </c>
      <c r="I90" s="49">
        <v>0</v>
      </c>
      <c r="J90" s="49">
        <v>0</v>
      </c>
      <c r="K90" s="49">
        <v>0</v>
      </c>
      <c r="L90" s="49">
        <v>0</v>
      </c>
      <c r="M90" s="49">
        <v>0</v>
      </c>
      <c r="N90" s="49">
        <v>0</v>
      </c>
      <c r="O90" s="49">
        <f t="shared" si="21"/>
        <v>4</v>
      </c>
      <c r="P90" s="49"/>
      <c r="Q90" s="49"/>
      <c r="R90" s="49"/>
      <c r="S90" s="49"/>
      <c r="T90" s="49"/>
      <c r="U90" s="49"/>
      <c r="V90" s="49"/>
      <c r="W90" s="49"/>
      <c r="X90" s="49"/>
      <c r="Y90" s="49"/>
      <c r="Z90" s="49">
        <f t="shared" si="19"/>
        <v>0</v>
      </c>
      <c r="AA90" s="50"/>
      <c r="AB90" s="88">
        <f t="shared" si="22"/>
        <v>0</v>
      </c>
      <c r="AC90" s="51">
        <v>0.2</v>
      </c>
      <c r="AD90" s="33"/>
      <c r="AE90" s="52"/>
    </row>
    <row r="91" spans="2:31">
      <c r="B91" s="46" t="s">
        <v>149</v>
      </c>
      <c r="C91" s="47" t="s">
        <v>150</v>
      </c>
      <c r="D91" s="48" t="s">
        <v>7</v>
      </c>
      <c r="E91" s="49">
        <v>2</v>
      </c>
      <c r="F91" s="49">
        <v>0</v>
      </c>
      <c r="G91" s="49">
        <v>0</v>
      </c>
      <c r="H91" s="49">
        <v>0</v>
      </c>
      <c r="I91" s="49">
        <v>0</v>
      </c>
      <c r="J91" s="49">
        <v>0</v>
      </c>
      <c r="K91" s="49">
        <v>0</v>
      </c>
      <c r="L91" s="49">
        <v>0</v>
      </c>
      <c r="M91" s="49">
        <v>0</v>
      </c>
      <c r="N91" s="49">
        <v>0</v>
      </c>
      <c r="O91" s="49">
        <f t="shared" si="21"/>
        <v>2</v>
      </c>
      <c r="P91" s="49"/>
      <c r="Q91" s="49"/>
      <c r="R91" s="49"/>
      <c r="S91" s="49"/>
      <c r="T91" s="49"/>
      <c r="U91" s="49"/>
      <c r="V91" s="49"/>
      <c r="W91" s="49"/>
      <c r="X91" s="49"/>
      <c r="Y91" s="49"/>
      <c r="Z91" s="49">
        <f t="shared" si="19"/>
        <v>0</v>
      </c>
      <c r="AA91" s="50"/>
      <c r="AB91" s="88">
        <f t="shared" si="22"/>
        <v>0</v>
      </c>
      <c r="AC91" s="51">
        <v>0.2</v>
      </c>
      <c r="AD91" s="33"/>
      <c r="AE91" s="52"/>
    </row>
    <row r="92" spans="2:31">
      <c r="B92" s="46" t="s">
        <v>151</v>
      </c>
      <c r="C92" s="47" t="s">
        <v>152</v>
      </c>
      <c r="D92" s="48" t="s">
        <v>7</v>
      </c>
      <c r="E92" s="49">
        <v>0</v>
      </c>
      <c r="F92" s="49">
        <v>2</v>
      </c>
      <c r="G92" s="49">
        <v>2</v>
      </c>
      <c r="H92" s="49">
        <v>2</v>
      </c>
      <c r="I92" s="49">
        <v>2</v>
      </c>
      <c r="J92" s="49">
        <v>2</v>
      </c>
      <c r="K92" s="49">
        <v>2</v>
      </c>
      <c r="L92" s="49">
        <v>2</v>
      </c>
      <c r="M92" s="49">
        <v>2</v>
      </c>
      <c r="N92" s="49">
        <v>0</v>
      </c>
      <c r="O92" s="49">
        <f t="shared" si="21"/>
        <v>16</v>
      </c>
      <c r="P92" s="49"/>
      <c r="Q92" s="49"/>
      <c r="R92" s="49"/>
      <c r="S92" s="49"/>
      <c r="T92" s="49"/>
      <c r="U92" s="49"/>
      <c r="V92" s="49"/>
      <c r="W92" s="49"/>
      <c r="X92" s="49"/>
      <c r="Y92" s="49"/>
      <c r="Z92" s="49">
        <f t="shared" si="19"/>
        <v>0</v>
      </c>
      <c r="AA92" s="50"/>
      <c r="AB92" s="88">
        <f t="shared" si="22"/>
        <v>0</v>
      </c>
      <c r="AC92" s="51">
        <v>0.2</v>
      </c>
      <c r="AD92" s="33"/>
      <c r="AE92" s="52"/>
    </row>
    <row r="93" spans="2:31">
      <c r="B93" s="46" t="s">
        <v>153</v>
      </c>
      <c r="C93" s="47" t="s">
        <v>154</v>
      </c>
      <c r="D93" s="48" t="s">
        <v>7</v>
      </c>
      <c r="E93" s="49">
        <v>0</v>
      </c>
      <c r="F93" s="49">
        <v>0</v>
      </c>
      <c r="G93" s="49">
        <v>0</v>
      </c>
      <c r="H93" s="49">
        <v>0</v>
      </c>
      <c r="I93" s="49">
        <v>0</v>
      </c>
      <c r="J93" s="49">
        <v>1</v>
      </c>
      <c r="K93" s="49">
        <v>1</v>
      </c>
      <c r="L93" s="49">
        <v>0</v>
      </c>
      <c r="M93" s="49">
        <v>0</v>
      </c>
      <c r="N93" s="49">
        <v>0</v>
      </c>
      <c r="O93" s="49">
        <f t="shared" si="21"/>
        <v>2</v>
      </c>
      <c r="P93" s="49"/>
      <c r="Q93" s="49"/>
      <c r="R93" s="49"/>
      <c r="S93" s="49"/>
      <c r="T93" s="49"/>
      <c r="U93" s="49"/>
      <c r="V93" s="49"/>
      <c r="W93" s="49"/>
      <c r="X93" s="49"/>
      <c r="Y93" s="49"/>
      <c r="Z93" s="49">
        <f t="shared" si="19"/>
        <v>0</v>
      </c>
      <c r="AA93" s="50"/>
      <c r="AB93" s="88">
        <f t="shared" si="22"/>
        <v>0</v>
      </c>
      <c r="AC93" s="51">
        <v>0.2</v>
      </c>
      <c r="AD93" s="33"/>
      <c r="AE93" s="52"/>
    </row>
    <row r="94" spans="2:31">
      <c r="B94" s="46" t="s">
        <v>155</v>
      </c>
      <c r="C94" s="47" t="s">
        <v>156</v>
      </c>
      <c r="D94" s="48" t="s">
        <v>7</v>
      </c>
      <c r="E94" s="49">
        <v>0</v>
      </c>
      <c r="F94" s="49">
        <v>0</v>
      </c>
      <c r="G94" s="49">
        <v>1</v>
      </c>
      <c r="H94" s="49">
        <v>1</v>
      </c>
      <c r="I94" s="49">
        <v>1</v>
      </c>
      <c r="J94" s="49">
        <v>1</v>
      </c>
      <c r="K94" s="49">
        <v>1</v>
      </c>
      <c r="L94" s="49">
        <v>1</v>
      </c>
      <c r="M94" s="49">
        <v>1</v>
      </c>
      <c r="N94" s="49">
        <v>0</v>
      </c>
      <c r="O94" s="49">
        <f t="shared" si="21"/>
        <v>7</v>
      </c>
      <c r="P94" s="49"/>
      <c r="Q94" s="49"/>
      <c r="R94" s="49"/>
      <c r="S94" s="49"/>
      <c r="T94" s="49"/>
      <c r="U94" s="49"/>
      <c r="V94" s="49"/>
      <c r="W94" s="49"/>
      <c r="X94" s="49"/>
      <c r="Y94" s="49"/>
      <c r="Z94" s="49">
        <f t="shared" si="19"/>
        <v>0</v>
      </c>
      <c r="AA94" s="50"/>
      <c r="AB94" s="88">
        <f t="shared" si="22"/>
        <v>0</v>
      </c>
      <c r="AC94" s="51">
        <v>0.2</v>
      </c>
      <c r="AD94" s="33"/>
      <c r="AE94" s="52"/>
    </row>
    <row r="95" spans="2:31">
      <c r="B95" s="54" t="s">
        <v>157</v>
      </c>
      <c r="C95" s="55" t="s">
        <v>158</v>
      </c>
      <c r="D95" s="56"/>
      <c r="E95" s="56"/>
      <c r="F95" s="56"/>
      <c r="G95" s="56"/>
      <c r="H95" s="56"/>
      <c r="I95" s="56"/>
      <c r="J95" s="56"/>
      <c r="K95" s="56"/>
      <c r="L95" s="56"/>
      <c r="M95" s="56"/>
      <c r="N95" s="56"/>
      <c r="O95" s="56"/>
      <c r="P95" s="56"/>
      <c r="Q95" s="56"/>
      <c r="R95" s="56"/>
      <c r="S95" s="56"/>
      <c r="T95" s="56"/>
      <c r="U95" s="56"/>
      <c r="V95" s="56"/>
      <c r="W95" s="56"/>
      <c r="X95" s="56"/>
      <c r="Y95" s="56"/>
      <c r="Z95" s="56"/>
      <c r="AA95" s="57"/>
      <c r="AB95" s="89">
        <f>SUBTOTAL(9,AB96:AB97)</f>
        <v>0</v>
      </c>
      <c r="AC95" s="58"/>
      <c r="AD95" s="33"/>
      <c r="AE95" s="52"/>
    </row>
    <row r="96" spans="2:31">
      <c r="B96" s="46"/>
      <c r="C96" s="47" t="s">
        <v>159</v>
      </c>
      <c r="D96" s="48" t="s">
        <v>7</v>
      </c>
      <c r="E96" s="49">
        <v>0</v>
      </c>
      <c r="F96" s="49">
        <v>4</v>
      </c>
      <c r="G96" s="49">
        <v>4</v>
      </c>
      <c r="H96" s="49">
        <v>4</v>
      </c>
      <c r="I96" s="49">
        <v>4</v>
      </c>
      <c r="J96" s="49">
        <v>4</v>
      </c>
      <c r="K96" s="49">
        <v>4</v>
      </c>
      <c r="L96" s="49">
        <v>4</v>
      </c>
      <c r="M96" s="49">
        <v>4</v>
      </c>
      <c r="N96" s="49">
        <v>0</v>
      </c>
      <c r="O96" s="49">
        <f t="shared" si="21"/>
        <v>32</v>
      </c>
      <c r="P96" s="49"/>
      <c r="Q96" s="49"/>
      <c r="R96" s="49"/>
      <c r="S96" s="49"/>
      <c r="T96" s="49"/>
      <c r="U96" s="49"/>
      <c r="V96" s="49"/>
      <c r="W96" s="49"/>
      <c r="X96" s="49"/>
      <c r="Y96" s="49"/>
      <c r="Z96" s="49">
        <f t="shared" si="19"/>
        <v>0</v>
      </c>
      <c r="AA96" s="50"/>
      <c r="AB96" s="88">
        <f t="shared" si="22"/>
        <v>0</v>
      </c>
      <c r="AC96" s="51">
        <v>0.2</v>
      </c>
      <c r="AD96" s="33"/>
      <c r="AE96" s="52"/>
    </row>
    <row r="97" spans="2:31">
      <c r="B97" s="46"/>
      <c r="C97" s="47" t="s">
        <v>160</v>
      </c>
      <c r="D97" s="48" t="s">
        <v>7</v>
      </c>
      <c r="E97" s="49">
        <v>0</v>
      </c>
      <c r="F97" s="49">
        <v>4</v>
      </c>
      <c r="G97" s="49">
        <v>4</v>
      </c>
      <c r="H97" s="49">
        <v>4</v>
      </c>
      <c r="I97" s="49">
        <v>4</v>
      </c>
      <c r="J97" s="49">
        <v>4</v>
      </c>
      <c r="K97" s="49">
        <v>4</v>
      </c>
      <c r="L97" s="49">
        <v>4</v>
      </c>
      <c r="M97" s="49">
        <v>4</v>
      </c>
      <c r="N97" s="49">
        <v>0</v>
      </c>
      <c r="O97" s="49">
        <f t="shared" si="21"/>
        <v>32</v>
      </c>
      <c r="P97" s="49"/>
      <c r="Q97" s="49"/>
      <c r="R97" s="49"/>
      <c r="S97" s="49"/>
      <c r="T97" s="49"/>
      <c r="U97" s="49"/>
      <c r="V97" s="49"/>
      <c r="W97" s="49"/>
      <c r="X97" s="49"/>
      <c r="Y97" s="49"/>
      <c r="Z97" s="49">
        <f t="shared" si="19"/>
        <v>0</v>
      </c>
      <c r="AA97" s="50"/>
      <c r="AB97" s="88">
        <f t="shared" si="22"/>
        <v>0</v>
      </c>
      <c r="AC97" s="51">
        <v>0.2</v>
      </c>
      <c r="AD97" s="33"/>
      <c r="AE97" s="52"/>
    </row>
    <row r="98" spans="2:31">
      <c r="B98" s="54" t="s">
        <v>161</v>
      </c>
      <c r="C98" s="55" t="s">
        <v>162</v>
      </c>
      <c r="D98" s="56"/>
      <c r="E98" s="56"/>
      <c r="F98" s="56"/>
      <c r="G98" s="56"/>
      <c r="H98" s="56"/>
      <c r="I98" s="56"/>
      <c r="J98" s="56"/>
      <c r="K98" s="56"/>
      <c r="L98" s="56"/>
      <c r="M98" s="56"/>
      <c r="N98" s="56"/>
      <c r="O98" s="56"/>
      <c r="P98" s="56"/>
      <c r="Q98" s="56"/>
      <c r="R98" s="56"/>
      <c r="S98" s="56"/>
      <c r="T98" s="56"/>
      <c r="U98" s="56"/>
      <c r="V98" s="56"/>
      <c r="W98" s="56"/>
      <c r="X98" s="56"/>
      <c r="Y98" s="56"/>
      <c r="Z98" s="56"/>
      <c r="AA98" s="57"/>
      <c r="AB98" s="89">
        <f>SUBTOTAL(9,AB99:AB100)</f>
        <v>0</v>
      </c>
      <c r="AC98" s="58"/>
      <c r="AD98" s="33"/>
      <c r="AE98" s="52"/>
    </row>
    <row r="99" spans="2:31">
      <c r="B99" s="46"/>
      <c r="C99" s="47" t="s">
        <v>163</v>
      </c>
      <c r="D99" s="48" t="s">
        <v>26</v>
      </c>
      <c r="E99" s="49">
        <v>0.1111111111111111</v>
      </c>
      <c r="F99" s="49">
        <v>0.1111111111111111</v>
      </c>
      <c r="G99" s="49">
        <v>0.1111111111111111</v>
      </c>
      <c r="H99" s="49">
        <v>0.1111111111111111</v>
      </c>
      <c r="I99" s="49">
        <v>0.1111111111111111</v>
      </c>
      <c r="J99" s="49">
        <v>0.1111111111111111</v>
      </c>
      <c r="K99" s="49">
        <v>0.1111111111111111</v>
      </c>
      <c r="L99" s="49">
        <v>0.1111111111111111</v>
      </c>
      <c r="M99" s="49">
        <v>0.1111111111111111</v>
      </c>
      <c r="N99" s="49">
        <v>0</v>
      </c>
      <c r="O99" s="49">
        <v>1</v>
      </c>
      <c r="P99" s="49"/>
      <c r="Q99" s="49"/>
      <c r="R99" s="49"/>
      <c r="S99" s="49"/>
      <c r="T99" s="49"/>
      <c r="U99" s="49"/>
      <c r="V99" s="49"/>
      <c r="W99" s="49"/>
      <c r="X99" s="49"/>
      <c r="Y99" s="49"/>
      <c r="Z99" s="49">
        <f t="shared" si="19"/>
        <v>0</v>
      </c>
      <c r="AA99" s="50"/>
      <c r="AB99" s="88">
        <f t="shared" si="22"/>
        <v>0</v>
      </c>
      <c r="AC99" s="51">
        <v>0.2</v>
      </c>
      <c r="AD99" s="33"/>
      <c r="AE99" s="52"/>
    </row>
    <row r="100" spans="2:31">
      <c r="B100" s="46"/>
      <c r="C100" s="47" t="s">
        <v>164</v>
      </c>
      <c r="D100" s="48" t="s">
        <v>7</v>
      </c>
      <c r="E100" s="49">
        <v>0</v>
      </c>
      <c r="F100" s="49">
        <v>1</v>
      </c>
      <c r="G100" s="49">
        <v>1</v>
      </c>
      <c r="H100" s="49">
        <v>1</v>
      </c>
      <c r="I100" s="49">
        <v>1</v>
      </c>
      <c r="J100" s="49">
        <v>1</v>
      </c>
      <c r="K100" s="49">
        <v>1</v>
      </c>
      <c r="L100" s="49">
        <v>1</v>
      </c>
      <c r="M100" s="49">
        <v>1</v>
      </c>
      <c r="N100" s="49">
        <v>0</v>
      </c>
      <c r="O100" s="49">
        <f t="shared" si="21"/>
        <v>8</v>
      </c>
      <c r="P100" s="49"/>
      <c r="Q100" s="49"/>
      <c r="R100" s="49"/>
      <c r="S100" s="49"/>
      <c r="T100" s="49"/>
      <c r="U100" s="49"/>
      <c r="V100" s="49"/>
      <c r="W100" s="49"/>
      <c r="X100" s="49"/>
      <c r="Y100" s="49"/>
      <c r="Z100" s="49">
        <f t="shared" si="19"/>
        <v>0</v>
      </c>
      <c r="AA100" s="50"/>
      <c r="AB100" s="88">
        <f t="shared" si="22"/>
        <v>0</v>
      </c>
      <c r="AC100" s="51">
        <v>0.2</v>
      </c>
      <c r="AD100" s="33"/>
      <c r="AE100" s="52"/>
    </row>
    <row r="101" spans="2:31">
      <c r="B101" s="54" t="s">
        <v>165</v>
      </c>
      <c r="C101" s="55" t="s">
        <v>166</v>
      </c>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7"/>
      <c r="AB101" s="89">
        <f>SUBTOTAL(9,AB102)</f>
        <v>0</v>
      </c>
      <c r="AC101" s="58"/>
      <c r="AD101" s="33"/>
      <c r="AE101" s="52"/>
    </row>
    <row r="102" spans="2:31">
      <c r="B102" s="46"/>
      <c r="C102" s="47" t="s">
        <v>167</v>
      </c>
      <c r="D102" s="48" t="s">
        <v>108</v>
      </c>
      <c r="E102" s="49">
        <v>0</v>
      </c>
      <c r="F102" s="49">
        <v>7</v>
      </c>
      <c r="G102" s="49">
        <v>27</v>
      </c>
      <c r="H102" s="49">
        <v>26</v>
      </c>
      <c r="I102" s="49">
        <v>33</v>
      </c>
      <c r="J102" s="49">
        <v>39</v>
      </c>
      <c r="K102" s="49">
        <v>33</v>
      </c>
      <c r="L102" s="49">
        <v>23</v>
      </c>
      <c r="M102" s="49">
        <v>3</v>
      </c>
      <c r="N102" s="49">
        <v>0</v>
      </c>
      <c r="O102" s="49">
        <f t="shared" si="21"/>
        <v>191</v>
      </c>
      <c r="P102" s="49"/>
      <c r="Q102" s="49"/>
      <c r="R102" s="49"/>
      <c r="S102" s="49"/>
      <c r="T102" s="49"/>
      <c r="U102" s="49"/>
      <c r="V102" s="49"/>
      <c r="W102" s="49"/>
      <c r="X102" s="49"/>
      <c r="Y102" s="49"/>
      <c r="Z102" s="49">
        <f t="shared" si="19"/>
        <v>0</v>
      </c>
      <c r="AA102" s="50"/>
      <c r="AB102" s="88">
        <f t="shared" si="22"/>
        <v>0</v>
      </c>
      <c r="AC102" s="51">
        <v>0.2</v>
      </c>
      <c r="AD102" s="33"/>
      <c r="AE102" s="52"/>
    </row>
    <row r="103" spans="2:31">
      <c r="B103" s="42" t="s">
        <v>168</v>
      </c>
      <c r="C103" s="43" t="s">
        <v>169</v>
      </c>
      <c r="D103" s="43"/>
      <c r="E103" s="53"/>
      <c r="F103" s="53"/>
      <c r="G103" s="53"/>
      <c r="H103" s="53"/>
      <c r="I103" s="53"/>
      <c r="J103" s="53"/>
      <c r="K103" s="53"/>
      <c r="L103" s="53"/>
      <c r="M103" s="53"/>
      <c r="N103" s="53"/>
      <c r="O103" s="53"/>
      <c r="P103" s="53"/>
      <c r="Q103" s="53"/>
      <c r="R103" s="53"/>
      <c r="S103" s="53"/>
      <c r="T103" s="53"/>
      <c r="U103" s="53"/>
      <c r="V103" s="53"/>
      <c r="W103" s="53"/>
      <c r="X103" s="53"/>
      <c r="Y103" s="53"/>
      <c r="Z103" s="53"/>
      <c r="AA103" s="43"/>
      <c r="AB103" s="87">
        <f>SUBTOTAL(9,AB104:AB109)</f>
        <v>0</v>
      </c>
      <c r="AC103" s="44"/>
      <c r="AD103" s="45"/>
    </row>
    <row r="104" spans="2:31">
      <c r="B104" s="54" t="s">
        <v>170</v>
      </c>
      <c r="C104" s="55" t="s">
        <v>171</v>
      </c>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7"/>
      <c r="AB104" s="89">
        <f>SUBTOTAL(9,AB105)</f>
        <v>0</v>
      </c>
      <c r="AC104" s="58"/>
      <c r="AD104" s="33"/>
      <c r="AE104" s="52"/>
    </row>
    <row r="105" spans="2:31">
      <c r="B105" s="46"/>
      <c r="C105" s="47" t="s">
        <v>172</v>
      </c>
      <c r="D105" s="48" t="s">
        <v>7</v>
      </c>
      <c r="E105" s="49">
        <v>1</v>
      </c>
      <c r="F105" s="49">
        <v>0</v>
      </c>
      <c r="G105" s="49">
        <v>0</v>
      </c>
      <c r="H105" s="49">
        <v>0</v>
      </c>
      <c r="I105" s="49">
        <v>0</v>
      </c>
      <c r="J105" s="49">
        <v>0</v>
      </c>
      <c r="K105" s="49">
        <v>0</v>
      </c>
      <c r="L105" s="49">
        <v>0</v>
      </c>
      <c r="M105" s="49">
        <v>0</v>
      </c>
      <c r="N105" s="49">
        <v>0</v>
      </c>
      <c r="O105" s="49">
        <f t="shared" ref="O105" si="23">SUM(E105:N105)</f>
        <v>1</v>
      </c>
      <c r="P105" s="49"/>
      <c r="Q105" s="49"/>
      <c r="R105" s="49"/>
      <c r="S105" s="49"/>
      <c r="T105" s="49"/>
      <c r="U105" s="49"/>
      <c r="V105" s="49"/>
      <c r="W105" s="49"/>
      <c r="X105" s="49"/>
      <c r="Y105" s="49"/>
      <c r="Z105" s="49">
        <f t="shared" ref="Z105" si="24">SUM(P105:Y105)</f>
        <v>0</v>
      </c>
      <c r="AA105" s="50"/>
      <c r="AB105" s="88">
        <f t="shared" ref="AB105" si="25">ROUND(AA105*Z105,2)</f>
        <v>0</v>
      </c>
      <c r="AC105" s="51">
        <v>0.2</v>
      </c>
      <c r="AD105" s="33"/>
      <c r="AE105" s="52"/>
    </row>
    <row r="106" spans="2:31">
      <c r="B106" s="54" t="s">
        <v>173</v>
      </c>
      <c r="C106" s="55" t="s">
        <v>174</v>
      </c>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7"/>
      <c r="AB106" s="89">
        <f>SUBTOTAL(9,AB107)</f>
        <v>0</v>
      </c>
      <c r="AC106" s="58"/>
      <c r="AD106" s="33"/>
      <c r="AE106" s="52"/>
    </row>
    <row r="107" spans="2:31">
      <c r="B107" s="46"/>
      <c r="C107" s="47" t="s">
        <v>172</v>
      </c>
      <c r="D107" s="48" t="s">
        <v>7</v>
      </c>
      <c r="E107" s="49">
        <v>0</v>
      </c>
      <c r="F107" s="49">
        <v>1</v>
      </c>
      <c r="G107" s="49">
        <v>0</v>
      </c>
      <c r="H107" s="49">
        <v>0</v>
      </c>
      <c r="I107" s="49">
        <v>0</v>
      </c>
      <c r="J107" s="49">
        <v>0</v>
      </c>
      <c r="K107" s="49">
        <v>0</v>
      </c>
      <c r="L107" s="49">
        <v>0</v>
      </c>
      <c r="M107" s="49">
        <v>0</v>
      </c>
      <c r="N107" s="49">
        <v>0</v>
      </c>
      <c r="O107" s="49">
        <f t="shared" ref="O107" si="26">SUM(E107:N107)</f>
        <v>1</v>
      </c>
      <c r="P107" s="49"/>
      <c r="Q107" s="49"/>
      <c r="R107" s="49"/>
      <c r="S107" s="49"/>
      <c r="T107" s="49"/>
      <c r="U107" s="49"/>
      <c r="V107" s="49"/>
      <c r="W107" s="49"/>
      <c r="X107" s="49"/>
      <c r="Y107" s="49"/>
      <c r="Z107" s="49">
        <f t="shared" ref="Z107" si="27">SUM(P107:Y107)</f>
        <v>0</v>
      </c>
      <c r="AA107" s="50"/>
      <c r="AB107" s="88">
        <f t="shared" ref="AB107:AB109" si="28">ROUND(AA107*Z107,2)</f>
        <v>0</v>
      </c>
      <c r="AC107" s="51">
        <v>0.2</v>
      </c>
      <c r="AD107" s="33"/>
      <c r="AE107" s="52"/>
    </row>
    <row r="108" spans="2:31">
      <c r="B108" s="54" t="s">
        <v>175</v>
      </c>
      <c r="C108" s="55" t="s">
        <v>176</v>
      </c>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7"/>
      <c r="AB108" s="89">
        <f>SUBTOTAL(9,AB109)</f>
        <v>0</v>
      </c>
      <c r="AC108" s="58"/>
      <c r="AD108" s="33"/>
      <c r="AE108" s="52"/>
    </row>
    <row r="109" spans="2:31">
      <c r="B109" s="46"/>
      <c r="C109" s="47" t="s">
        <v>177</v>
      </c>
      <c r="D109" s="48" t="s">
        <v>7</v>
      </c>
      <c r="E109" s="49">
        <v>0</v>
      </c>
      <c r="F109" s="49">
        <v>0</v>
      </c>
      <c r="G109" s="49">
        <v>0</v>
      </c>
      <c r="H109" s="49">
        <v>0</v>
      </c>
      <c r="I109" s="49">
        <v>0</v>
      </c>
      <c r="J109" s="49">
        <v>0</v>
      </c>
      <c r="K109" s="49">
        <v>0</v>
      </c>
      <c r="L109" s="49">
        <v>0</v>
      </c>
      <c r="M109" s="49">
        <v>0</v>
      </c>
      <c r="N109" s="49">
        <v>4</v>
      </c>
      <c r="O109" s="49">
        <f t="shared" ref="O109" si="29">SUM(E109:N109)</f>
        <v>4</v>
      </c>
      <c r="P109" s="49"/>
      <c r="Q109" s="49"/>
      <c r="R109" s="49"/>
      <c r="S109" s="49"/>
      <c r="T109" s="49"/>
      <c r="U109" s="49"/>
      <c r="V109" s="49"/>
      <c r="W109" s="49"/>
      <c r="X109" s="49"/>
      <c r="Y109" s="49"/>
      <c r="Z109" s="49">
        <f t="shared" ref="Z109" si="30">SUM(P109:Y109)</f>
        <v>0</v>
      </c>
      <c r="AA109" s="50"/>
      <c r="AB109" s="88">
        <f t="shared" si="28"/>
        <v>0</v>
      </c>
      <c r="AC109" s="51">
        <v>0.2</v>
      </c>
      <c r="AD109" s="33"/>
      <c r="AE109" s="52"/>
    </row>
    <row r="110" spans="2:31">
      <c r="B110" s="42" t="s">
        <v>178</v>
      </c>
      <c r="C110" s="43" t="s">
        <v>179</v>
      </c>
      <c r="D110" s="43"/>
      <c r="E110" s="53"/>
      <c r="F110" s="53"/>
      <c r="G110" s="53"/>
      <c r="H110" s="53"/>
      <c r="I110" s="53"/>
      <c r="J110" s="53"/>
      <c r="K110" s="53"/>
      <c r="L110" s="53"/>
      <c r="M110" s="53"/>
      <c r="N110" s="53"/>
      <c r="O110" s="53"/>
      <c r="P110" s="53"/>
      <c r="Q110" s="53"/>
      <c r="R110" s="53"/>
      <c r="S110" s="53"/>
      <c r="T110" s="53"/>
      <c r="U110" s="53"/>
      <c r="V110" s="53"/>
      <c r="W110" s="53"/>
      <c r="X110" s="53"/>
      <c r="Y110" s="53"/>
      <c r="Z110" s="53"/>
      <c r="AA110" s="43"/>
      <c r="AB110" s="87">
        <f>SUBTOTAL(9,AB111:AB124)</f>
        <v>0</v>
      </c>
      <c r="AC110" s="44"/>
      <c r="AD110" s="45"/>
    </row>
    <row r="111" spans="2:31">
      <c r="B111" s="54" t="s">
        <v>180</v>
      </c>
      <c r="C111" s="55" t="s">
        <v>181</v>
      </c>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7"/>
      <c r="AB111" s="89">
        <f>SUBTOTAL(9,AB112)</f>
        <v>0</v>
      </c>
      <c r="AC111" s="58"/>
      <c r="AD111" s="33"/>
      <c r="AE111" s="52"/>
    </row>
    <row r="112" spans="2:31">
      <c r="B112" s="46"/>
      <c r="C112" s="47" t="s">
        <v>182</v>
      </c>
      <c r="D112" s="48" t="s">
        <v>54</v>
      </c>
      <c r="E112" s="49">
        <v>2.5</v>
      </c>
      <c r="F112" s="49">
        <v>0</v>
      </c>
      <c r="G112" s="49">
        <v>0</v>
      </c>
      <c r="H112" s="49">
        <v>0</v>
      </c>
      <c r="I112" s="49">
        <v>0</v>
      </c>
      <c r="J112" s="49">
        <v>0</v>
      </c>
      <c r="K112" s="49">
        <v>0</v>
      </c>
      <c r="L112" s="49">
        <v>0</v>
      </c>
      <c r="M112" s="49">
        <v>0</v>
      </c>
      <c r="N112" s="49">
        <v>0</v>
      </c>
      <c r="O112" s="49">
        <f t="shared" ref="O112" si="31">SUM(E112:N112)</f>
        <v>2.5</v>
      </c>
      <c r="P112" s="49"/>
      <c r="Q112" s="49"/>
      <c r="R112" s="49"/>
      <c r="S112" s="49"/>
      <c r="T112" s="49"/>
      <c r="U112" s="49"/>
      <c r="V112" s="49"/>
      <c r="W112" s="49"/>
      <c r="X112" s="49"/>
      <c r="Y112" s="49"/>
      <c r="Z112" s="49">
        <f t="shared" ref="Z112" si="32">SUM(P112:Y112)</f>
        <v>0</v>
      </c>
      <c r="AA112" s="50"/>
      <c r="AB112" s="88">
        <f t="shared" ref="AB112" si="33">ROUND(AA112*Z112,2)</f>
        <v>0</v>
      </c>
      <c r="AC112" s="51">
        <v>0.2</v>
      </c>
      <c r="AD112" s="33"/>
      <c r="AE112" s="52"/>
    </row>
    <row r="113" spans="2:31">
      <c r="B113" s="54" t="s">
        <v>183</v>
      </c>
      <c r="C113" s="55" t="s">
        <v>184</v>
      </c>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7"/>
      <c r="AB113" s="89">
        <f>SUBTOTAL(9,AB114)</f>
        <v>0</v>
      </c>
      <c r="AC113" s="58"/>
      <c r="AD113" s="33"/>
      <c r="AE113" s="52"/>
    </row>
    <row r="114" spans="2:31">
      <c r="B114" s="46"/>
      <c r="C114" s="47" t="s">
        <v>185</v>
      </c>
      <c r="D114" s="48" t="s">
        <v>54</v>
      </c>
      <c r="E114" s="49">
        <v>1.2</v>
      </c>
      <c r="F114" s="49">
        <v>0.4</v>
      </c>
      <c r="G114" s="49">
        <v>0.3</v>
      </c>
      <c r="H114" s="49">
        <v>0.3</v>
      </c>
      <c r="I114" s="49">
        <v>0.3</v>
      </c>
      <c r="J114" s="49">
        <v>0.3</v>
      </c>
      <c r="K114" s="49">
        <v>0.3</v>
      </c>
      <c r="L114" s="49">
        <v>0.3</v>
      </c>
      <c r="M114" s="49">
        <v>0.3</v>
      </c>
      <c r="N114" s="49">
        <v>0</v>
      </c>
      <c r="O114" s="49">
        <f t="shared" ref="O114" si="34">SUM(E114:N114)</f>
        <v>3.6999999999999993</v>
      </c>
      <c r="P114" s="49"/>
      <c r="Q114" s="49"/>
      <c r="R114" s="49"/>
      <c r="S114" s="49"/>
      <c r="T114" s="49"/>
      <c r="U114" s="49"/>
      <c r="V114" s="49"/>
      <c r="W114" s="49"/>
      <c r="X114" s="49"/>
      <c r="Y114" s="49"/>
      <c r="Z114" s="49">
        <f t="shared" ref="Z114" si="35">SUM(P114:Y114)</f>
        <v>0</v>
      </c>
      <c r="AA114" s="50"/>
      <c r="AB114" s="88">
        <f t="shared" ref="AB114" si="36">ROUND(AA114*Z114,2)</f>
        <v>0</v>
      </c>
      <c r="AC114" s="51">
        <v>0.2</v>
      </c>
      <c r="AD114" s="33"/>
      <c r="AE114" s="52"/>
    </row>
    <row r="115" spans="2:31">
      <c r="B115" s="54" t="s">
        <v>186</v>
      </c>
      <c r="C115" s="55" t="s">
        <v>187</v>
      </c>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7"/>
      <c r="AB115" s="89">
        <f>SUBTOTAL(9,AB116:AB121)</f>
        <v>0</v>
      </c>
      <c r="AC115" s="58"/>
      <c r="AD115" s="33"/>
      <c r="AE115" s="52"/>
    </row>
    <row r="116" spans="2:31">
      <c r="B116" s="46" t="s">
        <v>188</v>
      </c>
      <c r="C116" s="47" t="s">
        <v>189</v>
      </c>
      <c r="D116" s="48" t="s">
        <v>54</v>
      </c>
      <c r="E116" s="49">
        <v>157.27199999999999</v>
      </c>
      <c r="F116" s="49">
        <v>248.72</v>
      </c>
      <c r="G116" s="49">
        <v>182.036</v>
      </c>
      <c r="H116" s="49">
        <v>144.43600000000001</v>
      </c>
      <c r="I116" s="49">
        <v>187.036</v>
      </c>
      <c r="J116" s="49">
        <v>123.556</v>
      </c>
      <c r="K116" s="49">
        <v>229.69600000000003</v>
      </c>
      <c r="L116" s="49">
        <v>282.83600000000001</v>
      </c>
      <c r="M116" s="49">
        <v>228.95600000000002</v>
      </c>
      <c r="N116" s="49">
        <v>0</v>
      </c>
      <c r="O116" s="49">
        <f t="shared" ref="O116:O121" si="37">SUM(E116:N116)</f>
        <v>1784.5439999999999</v>
      </c>
      <c r="P116" s="49"/>
      <c r="Q116" s="49"/>
      <c r="R116" s="49"/>
      <c r="S116" s="49"/>
      <c r="T116" s="49"/>
      <c r="U116" s="49"/>
      <c r="V116" s="49"/>
      <c r="W116" s="49"/>
      <c r="X116" s="49"/>
      <c r="Y116" s="49"/>
      <c r="Z116" s="49">
        <f t="shared" ref="Z116:Z124" si="38">SUM(P116:Y116)</f>
        <v>0</v>
      </c>
      <c r="AA116" s="50"/>
      <c r="AB116" s="88">
        <f t="shared" ref="AB116:AB124" si="39">ROUND(AA116*Z116,2)</f>
        <v>0</v>
      </c>
      <c r="AC116" s="51">
        <v>0.2</v>
      </c>
      <c r="AD116" s="33"/>
      <c r="AE116" s="52"/>
    </row>
    <row r="117" spans="2:31">
      <c r="B117" s="46" t="s">
        <v>190</v>
      </c>
      <c r="C117" s="47" t="s">
        <v>191</v>
      </c>
      <c r="D117" s="48" t="s">
        <v>54</v>
      </c>
      <c r="E117" s="49">
        <v>25</v>
      </c>
      <c r="F117" s="49">
        <v>15</v>
      </c>
      <c r="G117" s="49">
        <v>55.5</v>
      </c>
      <c r="H117" s="49">
        <v>47</v>
      </c>
      <c r="I117" s="49">
        <v>47</v>
      </c>
      <c r="J117" s="49">
        <v>49.5</v>
      </c>
      <c r="K117" s="49">
        <v>58.5</v>
      </c>
      <c r="L117" s="49">
        <v>46</v>
      </c>
      <c r="M117" s="49">
        <v>52</v>
      </c>
      <c r="N117" s="49">
        <v>0</v>
      </c>
      <c r="O117" s="49">
        <f t="shared" si="37"/>
        <v>395.5</v>
      </c>
      <c r="P117" s="49"/>
      <c r="Q117" s="49"/>
      <c r="R117" s="49"/>
      <c r="S117" s="49"/>
      <c r="T117" s="49"/>
      <c r="U117" s="49"/>
      <c r="V117" s="49"/>
      <c r="W117" s="49"/>
      <c r="X117" s="49"/>
      <c r="Y117" s="49"/>
      <c r="Z117" s="49">
        <f t="shared" si="38"/>
        <v>0</v>
      </c>
      <c r="AA117" s="50"/>
      <c r="AB117" s="88">
        <f t="shared" si="39"/>
        <v>0</v>
      </c>
      <c r="AC117" s="51">
        <v>0.2</v>
      </c>
      <c r="AD117" s="33"/>
      <c r="AE117" s="52"/>
    </row>
    <row r="118" spans="2:31">
      <c r="B118" s="46" t="s">
        <v>192</v>
      </c>
      <c r="C118" s="47" t="s">
        <v>193</v>
      </c>
      <c r="D118" s="48" t="s">
        <v>54</v>
      </c>
      <c r="E118" s="49">
        <v>86</v>
      </c>
      <c r="F118" s="49">
        <v>331</v>
      </c>
      <c r="G118" s="49">
        <v>156</v>
      </c>
      <c r="H118" s="49">
        <v>330</v>
      </c>
      <c r="I118" s="49">
        <v>330</v>
      </c>
      <c r="J118" s="49">
        <v>330</v>
      </c>
      <c r="K118" s="49">
        <v>330</v>
      </c>
      <c r="L118" s="49">
        <v>330</v>
      </c>
      <c r="M118" s="49">
        <v>330</v>
      </c>
      <c r="N118" s="49">
        <v>0</v>
      </c>
      <c r="O118" s="49">
        <f t="shared" si="37"/>
        <v>2553</v>
      </c>
      <c r="P118" s="49"/>
      <c r="Q118" s="49"/>
      <c r="R118" s="49"/>
      <c r="S118" s="49"/>
      <c r="T118" s="49"/>
      <c r="U118" s="49"/>
      <c r="V118" s="49"/>
      <c r="W118" s="49"/>
      <c r="X118" s="49"/>
      <c r="Y118" s="49"/>
      <c r="Z118" s="49">
        <f t="shared" si="38"/>
        <v>0</v>
      </c>
      <c r="AA118" s="50"/>
      <c r="AB118" s="88">
        <f t="shared" si="39"/>
        <v>0</v>
      </c>
      <c r="AC118" s="51">
        <v>0.2</v>
      </c>
      <c r="AD118" s="33"/>
      <c r="AE118" s="52"/>
    </row>
    <row r="119" spans="2:31">
      <c r="B119" s="46" t="s">
        <v>194</v>
      </c>
      <c r="C119" s="47" t="s">
        <v>195</v>
      </c>
      <c r="D119" s="48" t="s">
        <v>26</v>
      </c>
      <c r="E119" s="49">
        <v>1</v>
      </c>
      <c r="F119" s="49">
        <v>1</v>
      </c>
      <c r="G119" s="49">
        <v>1</v>
      </c>
      <c r="H119" s="49">
        <v>1</v>
      </c>
      <c r="I119" s="49">
        <v>1</v>
      </c>
      <c r="J119" s="49">
        <v>1</v>
      </c>
      <c r="K119" s="49">
        <v>1</v>
      </c>
      <c r="L119" s="49">
        <v>1</v>
      </c>
      <c r="M119" s="49">
        <v>1</v>
      </c>
      <c r="N119" s="49">
        <v>0</v>
      </c>
      <c r="O119" s="49">
        <f t="shared" si="37"/>
        <v>9</v>
      </c>
      <c r="P119" s="49"/>
      <c r="Q119" s="49"/>
      <c r="R119" s="49"/>
      <c r="S119" s="49"/>
      <c r="T119" s="49"/>
      <c r="U119" s="49"/>
      <c r="V119" s="49"/>
      <c r="W119" s="49"/>
      <c r="X119" s="49"/>
      <c r="Y119" s="49"/>
      <c r="Z119" s="49">
        <f t="shared" si="38"/>
        <v>0</v>
      </c>
      <c r="AA119" s="50"/>
      <c r="AB119" s="88">
        <f t="shared" si="39"/>
        <v>0</v>
      </c>
      <c r="AC119" s="51">
        <v>0.2</v>
      </c>
      <c r="AD119" s="33"/>
      <c r="AE119" s="52"/>
    </row>
    <row r="120" spans="2:31">
      <c r="B120" s="46" t="s">
        <v>196</v>
      </c>
      <c r="C120" s="47" t="s">
        <v>197</v>
      </c>
      <c r="D120" s="48" t="s">
        <v>54</v>
      </c>
      <c r="E120" s="49">
        <v>8.0640000000000001</v>
      </c>
      <c r="F120" s="49">
        <v>38.829599999999999</v>
      </c>
      <c r="G120" s="49">
        <v>37.569600000000001</v>
      </c>
      <c r="H120" s="49">
        <v>37.419600000000003</v>
      </c>
      <c r="I120" s="49">
        <v>39.669600000000003</v>
      </c>
      <c r="J120" s="49">
        <v>54.069599999999994</v>
      </c>
      <c r="K120" s="49">
        <v>54.669600000000003</v>
      </c>
      <c r="L120" s="49">
        <v>60.069600000000001</v>
      </c>
      <c r="M120" s="49">
        <v>43.119599999999998</v>
      </c>
      <c r="N120" s="49">
        <v>0</v>
      </c>
      <c r="O120" s="49">
        <f t="shared" si="37"/>
        <v>373.48079999999999</v>
      </c>
      <c r="P120" s="49"/>
      <c r="Q120" s="49"/>
      <c r="R120" s="49"/>
      <c r="S120" s="49"/>
      <c r="T120" s="49"/>
      <c r="U120" s="49"/>
      <c r="V120" s="49"/>
      <c r="W120" s="49"/>
      <c r="X120" s="49"/>
      <c r="Y120" s="49"/>
      <c r="Z120" s="49">
        <f t="shared" si="38"/>
        <v>0</v>
      </c>
      <c r="AA120" s="50"/>
      <c r="AB120" s="88">
        <f t="shared" si="39"/>
        <v>0</v>
      </c>
      <c r="AC120" s="51">
        <v>0.2</v>
      </c>
      <c r="AD120" s="33"/>
      <c r="AE120" s="52"/>
    </row>
    <row r="121" spans="2:31">
      <c r="B121" s="46" t="s">
        <v>198</v>
      </c>
      <c r="C121" s="47" t="s">
        <v>199</v>
      </c>
      <c r="D121" s="48" t="s">
        <v>54</v>
      </c>
      <c r="E121" s="49">
        <v>41</v>
      </c>
      <c r="F121" s="49">
        <v>0</v>
      </c>
      <c r="G121" s="49">
        <v>0</v>
      </c>
      <c r="H121" s="49">
        <v>0</v>
      </c>
      <c r="I121" s="49">
        <v>0</v>
      </c>
      <c r="J121" s="49">
        <v>0</v>
      </c>
      <c r="K121" s="49">
        <v>0</v>
      </c>
      <c r="L121" s="49">
        <v>0</v>
      </c>
      <c r="M121" s="49">
        <v>0</v>
      </c>
      <c r="N121" s="49">
        <v>0</v>
      </c>
      <c r="O121" s="49">
        <f t="shared" si="37"/>
        <v>41</v>
      </c>
      <c r="P121" s="49"/>
      <c r="Q121" s="49"/>
      <c r="R121" s="49"/>
      <c r="S121" s="49"/>
      <c r="T121" s="49"/>
      <c r="U121" s="49"/>
      <c r="V121" s="49"/>
      <c r="W121" s="49"/>
      <c r="X121" s="49"/>
      <c r="Y121" s="49"/>
      <c r="Z121" s="49">
        <f t="shared" si="38"/>
        <v>0</v>
      </c>
      <c r="AA121" s="50"/>
      <c r="AB121" s="88">
        <f t="shared" si="39"/>
        <v>0</v>
      </c>
      <c r="AC121" s="51">
        <v>0.2</v>
      </c>
      <c r="AD121" s="33"/>
      <c r="AE121" s="52"/>
    </row>
    <row r="122" spans="2:31">
      <c r="B122" s="54" t="s">
        <v>200</v>
      </c>
      <c r="C122" s="55" t="s">
        <v>201</v>
      </c>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7"/>
      <c r="AB122" s="89">
        <f>SUBTOTAL(9,AB123:AB124)</f>
        <v>0</v>
      </c>
      <c r="AC122" s="58"/>
      <c r="AD122" s="33"/>
      <c r="AE122" s="52"/>
    </row>
    <row r="123" spans="2:31">
      <c r="B123" s="46"/>
      <c r="C123" s="47" t="s">
        <v>202</v>
      </c>
      <c r="D123" s="48" t="s">
        <v>7</v>
      </c>
      <c r="E123" s="49">
        <v>0</v>
      </c>
      <c r="F123" s="49">
        <v>0</v>
      </c>
      <c r="G123" s="49">
        <v>0</v>
      </c>
      <c r="H123" s="49">
        <v>0</v>
      </c>
      <c r="I123" s="49">
        <v>0</v>
      </c>
      <c r="J123" s="49">
        <v>0</v>
      </c>
      <c r="K123" s="49">
        <v>2</v>
      </c>
      <c r="L123" s="49">
        <v>0</v>
      </c>
      <c r="M123" s="49">
        <v>0</v>
      </c>
      <c r="N123" s="49">
        <v>0</v>
      </c>
      <c r="O123" s="49">
        <f>SUM(E123:N123)</f>
        <v>2</v>
      </c>
      <c r="P123" s="49"/>
      <c r="Q123" s="49"/>
      <c r="R123" s="49"/>
      <c r="S123" s="49"/>
      <c r="T123" s="49"/>
      <c r="U123" s="49"/>
      <c r="V123" s="49"/>
      <c r="W123" s="49"/>
      <c r="X123" s="49"/>
      <c r="Y123" s="49"/>
      <c r="Z123" s="49">
        <f t="shared" si="38"/>
        <v>0</v>
      </c>
      <c r="AA123" s="50"/>
      <c r="AB123" s="88">
        <f t="shared" si="39"/>
        <v>0</v>
      </c>
      <c r="AC123" s="51">
        <v>0.2</v>
      </c>
      <c r="AD123" s="33"/>
      <c r="AE123" s="52"/>
    </row>
    <row r="124" spans="2:31">
      <c r="B124" s="46"/>
      <c r="C124" s="47" t="s">
        <v>203</v>
      </c>
      <c r="D124" s="48" t="s">
        <v>7</v>
      </c>
      <c r="E124" s="49">
        <v>0</v>
      </c>
      <c r="F124" s="49">
        <v>0</v>
      </c>
      <c r="G124" s="49">
        <v>0</v>
      </c>
      <c r="H124" s="49">
        <v>0</v>
      </c>
      <c r="I124" s="49">
        <v>0</v>
      </c>
      <c r="J124" s="49">
        <v>0</v>
      </c>
      <c r="K124" s="49">
        <v>2</v>
      </c>
      <c r="L124" s="49">
        <v>0</v>
      </c>
      <c r="M124" s="49">
        <v>0</v>
      </c>
      <c r="N124" s="49">
        <v>0</v>
      </c>
      <c r="O124" s="49">
        <f>SUM(E124:N124)</f>
        <v>2</v>
      </c>
      <c r="P124" s="49"/>
      <c r="Q124" s="49"/>
      <c r="R124" s="49"/>
      <c r="S124" s="49"/>
      <c r="T124" s="49"/>
      <c r="U124" s="49"/>
      <c r="V124" s="49"/>
      <c r="W124" s="49"/>
      <c r="X124" s="49"/>
      <c r="Y124" s="49"/>
      <c r="Z124" s="49">
        <f t="shared" si="38"/>
        <v>0</v>
      </c>
      <c r="AA124" s="50"/>
      <c r="AB124" s="88">
        <f t="shared" si="39"/>
        <v>0</v>
      </c>
      <c r="AC124" s="51">
        <v>0.2</v>
      </c>
      <c r="AD124" s="33"/>
      <c r="AE124" s="52"/>
    </row>
    <row r="125" spans="2:31">
      <c r="B125" s="42" t="s">
        <v>204</v>
      </c>
      <c r="C125" s="43" t="s">
        <v>205</v>
      </c>
      <c r="D125" s="43"/>
      <c r="E125" s="53"/>
      <c r="F125" s="53"/>
      <c r="G125" s="53"/>
      <c r="H125" s="53"/>
      <c r="I125" s="53"/>
      <c r="J125" s="53"/>
      <c r="K125" s="53"/>
      <c r="L125" s="53"/>
      <c r="M125" s="53"/>
      <c r="N125" s="53"/>
      <c r="O125" s="53"/>
      <c r="P125" s="53"/>
      <c r="Q125" s="53"/>
      <c r="R125" s="53"/>
      <c r="S125" s="53"/>
      <c r="T125" s="53"/>
      <c r="U125" s="53"/>
      <c r="V125" s="53"/>
      <c r="W125" s="53"/>
      <c r="X125" s="53"/>
      <c r="Y125" s="53"/>
      <c r="Z125" s="53"/>
      <c r="AA125" s="43"/>
      <c r="AB125" s="87">
        <f>SUBTOTAL(9,AB126:AB143)</f>
        <v>0</v>
      </c>
      <c r="AC125" s="44"/>
      <c r="AD125" s="45"/>
    </row>
    <row r="126" spans="2:31">
      <c r="B126" s="54" t="s">
        <v>206</v>
      </c>
      <c r="C126" s="55" t="s">
        <v>207</v>
      </c>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7"/>
      <c r="AB126" s="89">
        <f>SUBTOTAL(9,AB127)</f>
        <v>0</v>
      </c>
      <c r="AC126" s="58"/>
      <c r="AD126" s="33"/>
      <c r="AE126" s="52"/>
    </row>
    <row r="127" spans="2:31">
      <c r="B127" s="46"/>
      <c r="C127" s="47" t="s">
        <v>208</v>
      </c>
      <c r="D127" s="48" t="s">
        <v>108</v>
      </c>
      <c r="E127" s="49">
        <v>0</v>
      </c>
      <c r="F127" s="49">
        <v>0</v>
      </c>
      <c r="G127" s="49">
        <v>75</v>
      </c>
      <c r="H127" s="49">
        <v>58</v>
      </c>
      <c r="I127" s="49">
        <v>58</v>
      </c>
      <c r="J127" s="49">
        <v>63</v>
      </c>
      <c r="K127" s="49">
        <v>75</v>
      </c>
      <c r="L127" s="49">
        <v>68</v>
      </c>
      <c r="M127" s="49">
        <v>92</v>
      </c>
      <c r="N127" s="49">
        <v>0</v>
      </c>
      <c r="O127" s="49">
        <f>SUM(E127:N127)</f>
        <v>489</v>
      </c>
      <c r="P127" s="49"/>
      <c r="Q127" s="49"/>
      <c r="R127" s="49"/>
      <c r="S127" s="49"/>
      <c r="T127" s="49"/>
      <c r="U127" s="49"/>
      <c r="V127" s="49"/>
      <c r="W127" s="49"/>
      <c r="X127" s="49"/>
      <c r="Y127" s="49"/>
      <c r="Z127" s="49">
        <f t="shared" ref="Z127" si="40">SUM(P127:Y127)</f>
        <v>0</v>
      </c>
      <c r="AA127" s="50"/>
      <c r="AB127" s="88">
        <f t="shared" ref="AB127" si="41">ROUND(AA127*Z127,2)</f>
        <v>0</v>
      </c>
      <c r="AC127" s="51">
        <v>0.2</v>
      </c>
      <c r="AD127" s="33"/>
      <c r="AE127" s="52"/>
    </row>
    <row r="128" spans="2:31">
      <c r="B128" s="54" t="s">
        <v>209</v>
      </c>
      <c r="C128" s="55" t="s">
        <v>210</v>
      </c>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7"/>
      <c r="AB128" s="89">
        <f>SUBTOTAL(9,AB129)</f>
        <v>0</v>
      </c>
      <c r="AC128" s="58"/>
      <c r="AD128" s="33"/>
      <c r="AE128" s="52"/>
    </row>
    <row r="129" spans="2:31">
      <c r="B129" s="46"/>
      <c r="C129" s="47" t="s">
        <v>211</v>
      </c>
      <c r="D129" s="48" t="s">
        <v>54</v>
      </c>
      <c r="E129" s="49">
        <v>25</v>
      </c>
      <c r="F129" s="49">
        <v>0</v>
      </c>
      <c r="G129" s="49">
        <v>0</v>
      </c>
      <c r="H129" s="49">
        <v>0</v>
      </c>
      <c r="I129" s="49">
        <v>0</v>
      </c>
      <c r="J129" s="49">
        <v>0</v>
      </c>
      <c r="K129" s="49">
        <v>0</v>
      </c>
      <c r="L129" s="49">
        <v>0</v>
      </c>
      <c r="M129" s="49">
        <v>0</v>
      </c>
      <c r="N129" s="49">
        <v>0</v>
      </c>
      <c r="O129" s="49">
        <f>SUM(E129:N129)</f>
        <v>25</v>
      </c>
      <c r="P129" s="49"/>
      <c r="Q129" s="49"/>
      <c r="R129" s="49"/>
      <c r="S129" s="49"/>
      <c r="T129" s="49"/>
      <c r="U129" s="49"/>
      <c r="V129" s="49"/>
      <c r="W129" s="49"/>
      <c r="X129" s="49"/>
      <c r="Y129" s="49"/>
      <c r="Z129" s="49">
        <f t="shared" ref="Z129" si="42">SUM(P129:Y129)</f>
        <v>0</v>
      </c>
      <c r="AA129" s="50"/>
      <c r="AB129" s="88">
        <f t="shared" ref="AB129" si="43">ROUND(AA129*Z129,2)</f>
        <v>0</v>
      </c>
      <c r="AC129" s="51">
        <v>0.2</v>
      </c>
      <c r="AD129" s="33"/>
      <c r="AE129" s="52"/>
    </row>
    <row r="130" spans="2:31">
      <c r="B130" s="54" t="s">
        <v>212</v>
      </c>
      <c r="C130" s="55" t="s">
        <v>213</v>
      </c>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7"/>
      <c r="AB130" s="89">
        <f>SUBTOTAL(9,AB131)</f>
        <v>0</v>
      </c>
      <c r="AC130" s="58"/>
      <c r="AD130" s="33"/>
      <c r="AE130" s="52"/>
    </row>
    <row r="131" spans="2:31">
      <c r="B131" s="46"/>
      <c r="C131" s="47" t="s">
        <v>214</v>
      </c>
      <c r="D131" s="48" t="s">
        <v>54</v>
      </c>
      <c r="E131" s="49">
        <v>71</v>
      </c>
      <c r="F131" s="49">
        <v>200</v>
      </c>
      <c r="G131" s="49">
        <v>0</v>
      </c>
      <c r="H131" s="49">
        <v>0</v>
      </c>
      <c r="I131" s="49">
        <v>0</v>
      </c>
      <c r="J131" s="49">
        <v>0</v>
      </c>
      <c r="K131" s="49">
        <v>0</v>
      </c>
      <c r="L131" s="49">
        <v>0</v>
      </c>
      <c r="M131" s="49">
        <v>39</v>
      </c>
      <c r="N131" s="49">
        <v>0</v>
      </c>
      <c r="O131" s="49">
        <f>SUM(E131:N131)</f>
        <v>310</v>
      </c>
      <c r="P131" s="49"/>
      <c r="Q131" s="49"/>
      <c r="R131" s="49"/>
      <c r="S131" s="49"/>
      <c r="T131" s="49"/>
      <c r="U131" s="49"/>
      <c r="V131" s="49"/>
      <c r="W131" s="49"/>
      <c r="X131" s="49"/>
      <c r="Y131" s="49"/>
      <c r="Z131" s="49">
        <f t="shared" ref="Z131" si="44">SUM(P131:Y131)</f>
        <v>0</v>
      </c>
      <c r="AA131" s="50"/>
      <c r="AB131" s="88">
        <f t="shared" ref="AB131" si="45">ROUND(AA131*Z131,2)</f>
        <v>0</v>
      </c>
      <c r="AC131" s="51">
        <v>0.2</v>
      </c>
      <c r="AD131" s="33"/>
      <c r="AE131" s="52"/>
    </row>
    <row r="132" spans="2:31">
      <c r="B132" s="54" t="s">
        <v>215</v>
      </c>
      <c r="C132" s="55" t="s">
        <v>216</v>
      </c>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7"/>
      <c r="AB132" s="89">
        <f>SUBTOTAL(9,AB133)</f>
        <v>0</v>
      </c>
      <c r="AC132" s="58"/>
      <c r="AD132" s="33"/>
      <c r="AE132" s="52"/>
    </row>
    <row r="133" spans="2:31">
      <c r="B133" s="46"/>
      <c r="C133" s="47" t="s">
        <v>217</v>
      </c>
      <c r="D133" s="48" t="s">
        <v>54</v>
      </c>
      <c r="E133" s="49">
        <v>3</v>
      </c>
      <c r="F133" s="49">
        <v>0</v>
      </c>
      <c r="G133" s="49">
        <v>0</v>
      </c>
      <c r="H133" s="49">
        <v>0</v>
      </c>
      <c r="I133" s="49">
        <v>0</v>
      </c>
      <c r="J133" s="49">
        <v>0</v>
      </c>
      <c r="K133" s="49">
        <v>0</v>
      </c>
      <c r="L133" s="49">
        <v>0</v>
      </c>
      <c r="M133" s="49">
        <v>0</v>
      </c>
      <c r="N133" s="49">
        <v>0</v>
      </c>
      <c r="O133" s="49">
        <f>SUM(E133:N133)</f>
        <v>3</v>
      </c>
      <c r="P133" s="49"/>
      <c r="Q133" s="49"/>
      <c r="R133" s="49"/>
      <c r="S133" s="49"/>
      <c r="T133" s="49"/>
      <c r="U133" s="49"/>
      <c r="V133" s="49"/>
      <c r="W133" s="49"/>
      <c r="X133" s="49"/>
      <c r="Y133" s="49"/>
      <c r="Z133" s="49">
        <f t="shared" ref="Z133" si="46">SUM(P133:Y133)</f>
        <v>0</v>
      </c>
      <c r="AA133" s="50"/>
      <c r="AB133" s="88">
        <f t="shared" ref="AB133" si="47">ROUND(AA133*Z133,2)</f>
        <v>0</v>
      </c>
      <c r="AC133" s="51">
        <v>0.2</v>
      </c>
      <c r="AD133" s="33"/>
      <c r="AE133" s="52"/>
    </row>
    <row r="134" spans="2:31">
      <c r="B134" s="54" t="s">
        <v>218</v>
      </c>
      <c r="C134" s="55" t="s">
        <v>219</v>
      </c>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7"/>
      <c r="AB134" s="89">
        <f>SUBTOTAL(9,AB135)</f>
        <v>0</v>
      </c>
      <c r="AC134" s="58"/>
      <c r="AD134" s="33"/>
      <c r="AE134" s="52"/>
    </row>
    <row r="135" spans="2:31">
      <c r="B135" s="46"/>
      <c r="C135" s="47" t="s">
        <v>220</v>
      </c>
      <c r="D135" s="48" t="s">
        <v>54</v>
      </c>
      <c r="E135" s="49">
        <v>0</v>
      </c>
      <c r="F135" s="49">
        <v>97</v>
      </c>
      <c r="G135" s="49">
        <v>474</v>
      </c>
      <c r="H135" s="49">
        <v>484</v>
      </c>
      <c r="I135" s="49">
        <v>484</v>
      </c>
      <c r="J135" s="49">
        <v>484</v>
      </c>
      <c r="K135" s="49">
        <v>404</v>
      </c>
      <c r="L135" s="49">
        <v>499</v>
      </c>
      <c r="M135" s="49">
        <v>417</v>
      </c>
      <c r="N135" s="49">
        <v>0</v>
      </c>
      <c r="O135" s="49">
        <f>SUM(E135:N135)</f>
        <v>3343</v>
      </c>
      <c r="P135" s="49"/>
      <c r="Q135" s="49"/>
      <c r="R135" s="49"/>
      <c r="S135" s="49"/>
      <c r="T135" s="49"/>
      <c r="U135" s="49"/>
      <c r="V135" s="49"/>
      <c r="W135" s="49"/>
      <c r="X135" s="49"/>
      <c r="Y135" s="49"/>
      <c r="Z135" s="49">
        <f t="shared" ref="Z135" si="48">SUM(P135:Y135)</f>
        <v>0</v>
      </c>
      <c r="AA135" s="50"/>
      <c r="AB135" s="88">
        <f t="shared" ref="AB135" si="49">ROUND(AA135*Z135,2)</f>
        <v>0</v>
      </c>
      <c r="AC135" s="51">
        <v>0.2</v>
      </c>
      <c r="AD135" s="33"/>
      <c r="AE135" s="52"/>
    </row>
    <row r="136" spans="2:31">
      <c r="B136" s="54" t="s">
        <v>221</v>
      </c>
      <c r="C136" s="55" t="s">
        <v>222</v>
      </c>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7"/>
      <c r="AB136" s="89">
        <f>SUBTOTAL(9,AB137)</f>
        <v>0</v>
      </c>
      <c r="AC136" s="58"/>
      <c r="AD136" s="33"/>
      <c r="AE136" s="52"/>
    </row>
    <row r="137" spans="2:31">
      <c r="B137" s="46"/>
      <c r="C137" s="47" t="s">
        <v>223</v>
      </c>
      <c r="D137" s="48" t="s">
        <v>54</v>
      </c>
      <c r="E137" s="49">
        <v>0</v>
      </c>
      <c r="F137" s="49">
        <v>83</v>
      </c>
      <c r="G137" s="49">
        <v>114</v>
      </c>
      <c r="H137" s="49">
        <v>101</v>
      </c>
      <c r="I137" s="49">
        <v>101</v>
      </c>
      <c r="J137" s="49">
        <v>101</v>
      </c>
      <c r="K137" s="49">
        <v>111</v>
      </c>
      <c r="L137" s="49">
        <v>90</v>
      </c>
      <c r="M137" s="49">
        <v>140</v>
      </c>
      <c r="N137" s="49">
        <v>0</v>
      </c>
      <c r="O137" s="49">
        <f>SUM(E137:N137)</f>
        <v>841</v>
      </c>
      <c r="P137" s="49"/>
      <c r="Q137" s="49"/>
      <c r="R137" s="49"/>
      <c r="S137" s="49"/>
      <c r="T137" s="49"/>
      <c r="U137" s="49"/>
      <c r="V137" s="49"/>
      <c r="W137" s="49"/>
      <c r="X137" s="49"/>
      <c r="Y137" s="49"/>
      <c r="Z137" s="49">
        <f t="shared" ref="Z137" si="50">SUM(P137:Y137)</f>
        <v>0</v>
      </c>
      <c r="AA137" s="50"/>
      <c r="AB137" s="88">
        <f t="shared" ref="AB137" si="51">ROUND(AA137*Z137,2)</f>
        <v>0</v>
      </c>
      <c r="AC137" s="51">
        <v>0.2</v>
      </c>
      <c r="AD137" s="33"/>
      <c r="AE137" s="52"/>
    </row>
    <row r="138" spans="2:31">
      <c r="B138" s="54" t="s">
        <v>224</v>
      </c>
      <c r="C138" s="55" t="s">
        <v>225</v>
      </c>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7"/>
      <c r="AB138" s="89">
        <f>SUBTOTAL(9,AB139)</f>
        <v>0</v>
      </c>
      <c r="AC138" s="58"/>
      <c r="AD138" s="33"/>
      <c r="AE138" s="52"/>
    </row>
    <row r="139" spans="2:31">
      <c r="B139" s="46"/>
      <c r="C139" s="47" t="s">
        <v>226</v>
      </c>
      <c r="D139" s="48" t="s">
        <v>54</v>
      </c>
      <c r="E139" s="49">
        <v>0</v>
      </c>
      <c r="F139" s="49">
        <v>15</v>
      </c>
      <c r="G139" s="49">
        <v>18</v>
      </c>
      <c r="H139" s="49">
        <v>18</v>
      </c>
      <c r="I139" s="49">
        <v>18</v>
      </c>
      <c r="J139" s="49">
        <v>18</v>
      </c>
      <c r="K139" s="49">
        <v>21</v>
      </c>
      <c r="L139" s="49">
        <v>12</v>
      </c>
      <c r="M139" s="49">
        <v>6</v>
      </c>
      <c r="N139" s="49">
        <v>0</v>
      </c>
      <c r="O139" s="49">
        <f>SUM(E139:N139)</f>
        <v>126</v>
      </c>
      <c r="P139" s="49"/>
      <c r="Q139" s="49"/>
      <c r="R139" s="49"/>
      <c r="S139" s="49"/>
      <c r="T139" s="49"/>
      <c r="U139" s="49"/>
      <c r="V139" s="49"/>
      <c r="W139" s="49"/>
      <c r="X139" s="49"/>
      <c r="Y139" s="49"/>
      <c r="Z139" s="49">
        <f t="shared" ref="Z139" si="52">SUM(P139:Y139)</f>
        <v>0</v>
      </c>
      <c r="AA139" s="50"/>
      <c r="AB139" s="88">
        <f t="shared" ref="AB139" si="53">ROUND(AA139*Z139,2)</f>
        <v>0</v>
      </c>
      <c r="AC139" s="51">
        <v>0.2</v>
      </c>
      <c r="AD139" s="33"/>
      <c r="AE139" s="52"/>
    </row>
    <row r="140" spans="2:31">
      <c r="B140" s="54" t="s">
        <v>227</v>
      </c>
      <c r="C140" s="55" t="s">
        <v>228</v>
      </c>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7"/>
      <c r="AB140" s="89">
        <f>SUBTOTAL(9,AB141)</f>
        <v>0</v>
      </c>
      <c r="AC140" s="58"/>
      <c r="AD140" s="33"/>
      <c r="AE140" s="52"/>
    </row>
    <row r="141" spans="2:31">
      <c r="B141" s="46"/>
      <c r="C141" s="47" t="s">
        <v>229</v>
      </c>
      <c r="D141" s="48" t="s">
        <v>54</v>
      </c>
      <c r="E141" s="49">
        <v>0</v>
      </c>
      <c r="F141" s="49">
        <v>365</v>
      </c>
      <c r="G141" s="49">
        <v>570</v>
      </c>
      <c r="H141" s="49">
        <v>25</v>
      </c>
      <c r="I141" s="49">
        <v>25</v>
      </c>
      <c r="J141" s="49">
        <v>25</v>
      </c>
      <c r="K141" s="49">
        <v>25</v>
      </c>
      <c r="L141" s="49">
        <v>25</v>
      </c>
      <c r="M141" s="49">
        <v>570</v>
      </c>
      <c r="N141" s="49">
        <v>0</v>
      </c>
      <c r="O141" s="49">
        <f>SUM(E141:N141)</f>
        <v>1630</v>
      </c>
      <c r="P141" s="49"/>
      <c r="Q141" s="49"/>
      <c r="R141" s="49"/>
      <c r="S141" s="49"/>
      <c r="T141" s="49"/>
      <c r="U141" s="49"/>
      <c r="V141" s="49"/>
      <c r="W141" s="49"/>
      <c r="X141" s="49"/>
      <c r="Y141" s="49"/>
      <c r="Z141" s="49">
        <f t="shared" ref="Z141" si="54">SUM(P141:Y141)</f>
        <v>0</v>
      </c>
      <c r="AA141" s="50"/>
      <c r="AB141" s="88">
        <f t="shared" ref="AB141" si="55">ROUND(AA141*Z141,2)</f>
        <v>0</v>
      </c>
      <c r="AC141" s="51">
        <v>0.2</v>
      </c>
      <c r="AD141" s="33"/>
      <c r="AE141" s="52"/>
    </row>
    <row r="142" spans="2:31">
      <c r="B142" s="54" t="s">
        <v>230</v>
      </c>
      <c r="C142" s="55" t="s">
        <v>231</v>
      </c>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7"/>
      <c r="AB142" s="89">
        <f>SUBTOTAL(9,AB143)</f>
        <v>0</v>
      </c>
      <c r="AC142" s="58"/>
      <c r="AD142" s="33"/>
      <c r="AE142" s="52"/>
    </row>
    <row r="143" spans="2:31">
      <c r="B143" s="46"/>
      <c r="C143" s="47" t="s">
        <v>232</v>
      </c>
      <c r="D143" s="48" t="s">
        <v>54</v>
      </c>
      <c r="E143" s="49">
        <v>48</v>
      </c>
      <c r="F143" s="49">
        <v>0</v>
      </c>
      <c r="G143" s="49">
        <v>0</v>
      </c>
      <c r="H143" s="49">
        <v>0</v>
      </c>
      <c r="I143" s="49">
        <v>0</v>
      </c>
      <c r="J143" s="49">
        <v>0</v>
      </c>
      <c r="K143" s="49">
        <v>0</v>
      </c>
      <c r="L143" s="49">
        <v>0</v>
      </c>
      <c r="M143" s="49">
        <v>0</v>
      </c>
      <c r="N143" s="49">
        <v>0</v>
      </c>
      <c r="O143" s="49">
        <f>SUM(E143:N143)</f>
        <v>48</v>
      </c>
      <c r="P143" s="49"/>
      <c r="Q143" s="49"/>
      <c r="R143" s="49"/>
      <c r="S143" s="49"/>
      <c r="T143" s="49"/>
      <c r="U143" s="49"/>
      <c r="V143" s="49"/>
      <c r="W143" s="49"/>
      <c r="X143" s="49"/>
      <c r="Y143" s="49"/>
      <c r="Z143" s="49">
        <f t="shared" ref="Z143" si="56">SUM(P143:Y143)</f>
        <v>0</v>
      </c>
      <c r="AA143" s="50"/>
      <c r="AB143" s="88">
        <f t="shared" ref="AB143" si="57">ROUND(AA143*Z143,2)</f>
        <v>0</v>
      </c>
      <c r="AC143" s="51">
        <v>0.2</v>
      </c>
      <c r="AD143" s="33"/>
      <c r="AE143" s="52"/>
    </row>
    <row r="144" spans="2:31">
      <c r="B144" s="42" t="s">
        <v>233</v>
      </c>
      <c r="C144" s="43" t="s">
        <v>234</v>
      </c>
      <c r="D144" s="43"/>
      <c r="E144" s="53"/>
      <c r="F144" s="53"/>
      <c r="G144" s="53"/>
      <c r="H144" s="53"/>
      <c r="I144" s="53"/>
      <c r="J144" s="53"/>
      <c r="K144" s="53"/>
      <c r="L144" s="53"/>
      <c r="M144" s="53"/>
      <c r="N144" s="53"/>
      <c r="O144" s="53"/>
      <c r="P144" s="53"/>
      <c r="Q144" s="53"/>
      <c r="R144" s="53"/>
      <c r="S144" s="53"/>
      <c r="T144" s="53"/>
      <c r="U144" s="53"/>
      <c r="V144" s="53"/>
      <c r="W144" s="53"/>
      <c r="X144" s="53"/>
      <c r="Y144" s="53"/>
      <c r="Z144" s="53"/>
      <c r="AA144" s="43"/>
      <c r="AB144" s="87">
        <f>SUBTOTAL(9,AB145:AB176)</f>
        <v>0</v>
      </c>
      <c r="AC144" s="44"/>
      <c r="AD144" s="45"/>
    </row>
    <row r="145" spans="2:31">
      <c r="B145" s="54" t="s">
        <v>235</v>
      </c>
      <c r="C145" s="55" t="s">
        <v>159</v>
      </c>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7"/>
      <c r="AB145" s="89">
        <f>SUBTOTAL(9,AB146)</f>
        <v>0</v>
      </c>
      <c r="AC145" s="58"/>
      <c r="AD145" s="33"/>
      <c r="AE145" s="52"/>
    </row>
    <row r="146" spans="2:31">
      <c r="B146" s="46"/>
      <c r="C146" s="47" t="s">
        <v>159</v>
      </c>
      <c r="D146" s="48" t="s">
        <v>26</v>
      </c>
      <c r="E146" s="49">
        <v>0.1111111111111111</v>
      </c>
      <c r="F146" s="49">
        <v>0.1111111111111111</v>
      </c>
      <c r="G146" s="49">
        <v>0.1111111111111111</v>
      </c>
      <c r="H146" s="49">
        <v>0.1111111111111111</v>
      </c>
      <c r="I146" s="49">
        <v>0.1111111111111111</v>
      </c>
      <c r="J146" s="49">
        <v>0.1111111111111111</v>
      </c>
      <c r="K146" s="49">
        <v>0.1111111111111111</v>
      </c>
      <c r="L146" s="49">
        <v>0.1111111111111111</v>
      </c>
      <c r="M146" s="49">
        <v>0.1111111111111111</v>
      </c>
      <c r="N146" s="49">
        <v>0</v>
      </c>
      <c r="O146" s="49">
        <v>1</v>
      </c>
      <c r="P146" s="49"/>
      <c r="Q146" s="49"/>
      <c r="R146" s="49"/>
      <c r="S146" s="49"/>
      <c r="T146" s="49"/>
      <c r="U146" s="49"/>
      <c r="V146" s="49"/>
      <c r="W146" s="49"/>
      <c r="X146" s="49"/>
      <c r="Y146" s="49"/>
      <c r="Z146" s="49">
        <f t="shared" ref="Z146" si="58">SUM(P146:Y146)</f>
        <v>0</v>
      </c>
      <c r="AA146" s="50"/>
      <c r="AB146" s="88">
        <f t="shared" ref="AB146" si="59">ROUND(AA146*Z146,2)</f>
        <v>0</v>
      </c>
      <c r="AC146" s="51">
        <v>0.2</v>
      </c>
      <c r="AD146" s="33"/>
      <c r="AE146" s="52"/>
    </row>
    <row r="147" spans="2:31">
      <c r="B147" s="54" t="s">
        <v>236</v>
      </c>
      <c r="C147" s="55" t="s">
        <v>237</v>
      </c>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7"/>
      <c r="AB147" s="89">
        <f>SUBTOTAL(9,AB148)</f>
        <v>0</v>
      </c>
      <c r="AC147" s="58"/>
      <c r="AD147" s="33"/>
      <c r="AE147" s="52"/>
    </row>
    <row r="148" spans="2:31">
      <c r="B148" s="46"/>
      <c r="C148" s="47" t="s">
        <v>238</v>
      </c>
      <c r="D148" s="48" t="s">
        <v>54</v>
      </c>
      <c r="E148" s="49">
        <v>0</v>
      </c>
      <c r="F148" s="49">
        <v>96</v>
      </c>
      <c r="G148" s="49">
        <v>65.5</v>
      </c>
      <c r="H148" s="49">
        <v>289.5</v>
      </c>
      <c r="I148" s="49">
        <v>283.75</v>
      </c>
      <c r="J148" s="49">
        <v>296.5</v>
      </c>
      <c r="K148" s="49">
        <v>261.5</v>
      </c>
      <c r="L148" s="49">
        <v>297</v>
      </c>
      <c r="M148" s="49">
        <v>296.65499999999997</v>
      </c>
      <c r="N148" s="49">
        <v>0</v>
      </c>
      <c r="O148" s="49">
        <f>SUM(E148:N148)</f>
        <v>1886.405</v>
      </c>
      <c r="P148" s="49"/>
      <c r="Q148" s="49"/>
      <c r="R148" s="49"/>
      <c r="S148" s="49"/>
      <c r="T148" s="49"/>
      <c r="U148" s="49"/>
      <c r="V148" s="49"/>
      <c r="W148" s="49"/>
      <c r="X148" s="49"/>
      <c r="Y148" s="49"/>
      <c r="Z148" s="49">
        <f t="shared" ref="Z148" si="60">SUM(P148:Y148)</f>
        <v>0</v>
      </c>
      <c r="AA148" s="50"/>
      <c r="AB148" s="88">
        <f t="shared" ref="AB148" si="61">ROUND(AA148*Z148,2)</f>
        <v>0</v>
      </c>
      <c r="AC148" s="51">
        <v>0.2</v>
      </c>
      <c r="AD148" s="33"/>
      <c r="AE148" s="52"/>
    </row>
    <row r="149" spans="2:31">
      <c r="B149" s="54" t="s">
        <v>239</v>
      </c>
      <c r="C149" s="55" t="s">
        <v>240</v>
      </c>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7"/>
      <c r="AB149" s="89">
        <f>SUBTOTAL(9,AB150:AB151)</f>
        <v>0</v>
      </c>
      <c r="AC149" s="58"/>
      <c r="AD149" s="33"/>
      <c r="AE149" s="52"/>
    </row>
    <row r="150" spans="2:31">
      <c r="B150" s="46"/>
      <c r="C150" s="47" t="s">
        <v>241</v>
      </c>
      <c r="D150" s="48" t="s">
        <v>54</v>
      </c>
      <c r="E150" s="49">
        <v>20</v>
      </c>
      <c r="F150" s="49">
        <v>0</v>
      </c>
      <c r="G150" s="49">
        <v>0</v>
      </c>
      <c r="H150" s="49">
        <v>0</v>
      </c>
      <c r="I150" s="49">
        <v>0</v>
      </c>
      <c r="J150" s="49">
        <v>0</v>
      </c>
      <c r="K150" s="49">
        <v>0</v>
      </c>
      <c r="L150" s="49">
        <v>0</v>
      </c>
      <c r="M150" s="49">
        <v>0</v>
      </c>
      <c r="N150" s="49">
        <v>0</v>
      </c>
      <c r="O150" s="49">
        <f>SUM(E150:N150)</f>
        <v>20</v>
      </c>
      <c r="P150" s="49"/>
      <c r="Q150" s="49"/>
      <c r="R150" s="49"/>
      <c r="S150" s="49"/>
      <c r="T150" s="49"/>
      <c r="U150" s="49"/>
      <c r="V150" s="49"/>
      <c r="W150" s="49"/>
      <c r="X150" s="49"/>
      <c r="Y150" s="49"/>
      <c r="Z150" s="49">
        <f t="shared" ref="Z150:Z151" si="62">SUM(P150:Y150)</f>
        <v>0</v>
      </c>
      <c r="AA150" s="50"/>
      <c r="AB150" s="88">
        <f t="shared" ref="AB150:AB151" si="63">ROUND(AA150*Z150,2)</f>
        <v>0</v>
      </c>
      <c r="AC150" s="51">
        <v>0.2</v>
      </c>
      <c r="AD150" s="33"/>
      <c r="AE150" s="52"/>
    </row>
    <row r="151" spans="2:31">
      <c r="B151" s="46"/>
      <c r="C151" s="47" t="s">
        <v>242</v>
      </c>
      <c r="D151" s="48" t="s">
        <v>54</v>
      </c>
      <c r="E151" s="49">
        <v>20</v>
      </c>
      <c r="F151" s="49">
        <v>0</v>
      </c>
      <c r="G151" s="49">
        <v>0</v>
      </c>
      <c r="H151" s="49">
        <v>0</v>
      </c>
      <c r="I151" s="49">
        <v>0</v>
      </c>
      <c r="J151" s="49">
        <v>0</v>
      </c>
      <c r="K151" s="49">
        <v>0</v>
      </c>
      <c r="L151" s="49">
        <v>0</v>
      </c>
      <c r="M151" s="49">
        <v>0</v>
      </c>
      <c r="N151" s="49">
        <v>0</v>
      </c>
      <c r="O151" s="49">
        <f>SUM(E151:N151)</f>
        <v>20</v>
      </c>
      <c r="P151" s="49"/>
      <c r="Q151" s="49"/>
      <c r="R151" s="49"/>
      <c r="S151" s="49"/>
      <c r="T151" s="49"/>
      <c r="U151" s="49"/>
      <c r="V151" s="49"/>
      <c r="W151" s="49"/>
      <c r="X151" s="49"/>
      <c r="Y151" s="49"/>
      <c r="Z151" s="49">
        <f t="shared" si="62"/>
        <v>0</v>
      </c>
      <c r="AA151" s="50"/>
      <c r="AB151" s="88">
        <f t="shared" si="63"/>
        <v>0</v>
      </c>
      <c r="AC151" s="51">
        <v>0.2</v>
      </c>
      <c r="AD151" s="33"/>
      <c r="AE151" s="52"/>
    </row>
    <row r="152" spans="2:31">
      <c r="B152" s="54" t="s">
        <v>243</v>
      </c>
      <c r="C152" s="55" t="s">
        <v>231</v>
      </c>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7"/>
      <c r="AB152" s="89">
        <f>SUBTOTAL(9,AB153)</f>
        <v>0</v>
      </c>
      <c r="AC152" s="58"/>
      <c r="AD152" s="33"/>
      <c r="AE152" s="52"/>
    </row>
    <row r="153" spans="2:31">
      <c r="B153" s="46"/>
      <c r="C153" s="47" t="s">
        <v>232</v>
      </c>
      <c r="D153" s="48" t="s">
        <v>54</v>
      </c>
      <c r="E153" s="49">
        <v>18</v>
      </c>
      <c r="F153" s="49">
        <v>0</v>
      </c>
      <c r="G153" s="49">
        <v>0</v>
      </c>
      <c r="H153" s="49">
        <v>0</v>
      </c>
      <c r="I153" s="49">
        <v>0</v>
      </c>
      <c r="J153" s="49">
        <v>0</v>
      </c>
      <c r="K153" s="49">
        <v>0</v>
      </c>
      <c r="L153" s="49">
        <v>0</v>
      </c>
      <c r="M153" s="49">
        <v>0</v>
      </c>
      <c r="N153" s="49">
        <v>0</v>
      </c>
      <c r="O153" s="49">
        <f>SUM(E153:N153)</f>
        <v>18</v>
      </c>
      <c r="P153" s="49"/>
      <c r="Q153" s="49"/>
      <c r="R153" s="49"/>
      <c r="S153" s="49"/>
      <c r="T153" s="49"/>
      <c r="U153" s="49"/>
      <c r="V153" s="49"/>
      <c r="W153" s="49"/>
      <c r="X153" s="49"/>
      <c r="Y153" s="49"/>
      <c r="Z153" s="49">
        <f t="shared" ref="Z153" si="64">SUM(P153:Y153)</f>
        <v>0</v>
      </c>
      <c r="AA153" s="50"/>
      <c r="AB153" s="88">
        <f t="shared" ref="AB153" si="65">ROUND(AA153*Z153,2)</f>
        <v>0</v>
      </c>
      <c r="AC153" s="51">
        <v>0.2</v>
      </c>
      <c r="AD153" s="33"/>
      <c r="AE153" s="52"/>
    </row>
    <row r="154" spans="2:31">
      <c r="B154" s="54" t="s">
        <v>244</v>
      </c>
      <c r="C154" s="55" t="s">
        <v>245</v>
      </c>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7"/>
      <c r="AB154" s="89">
        <f>SUBTOTAL(9,AB155)</f>
        <v>0</v>
      </c>
      <c r="AC154" s="58"/>
      <c r="AD154" s="33"/>
      <c r="AE154" s="52"/>
    </row>
    <row r="155" spans="2:31">
      <c r="B155" s="46"/>
      <c r="C155" s="47" t="s">
        <v>246</v>
      </c>
      <c r="D155" s="48" t="s">
        <v>54</v>
      </c>
      <c r="E155" s="49">
        <v>20</v>
      </c>
      <c r="F155" s="49">
        <v>0</v>
      </c>
      <c r="G155" s="49">
        <v>0</v>
      </c>
      <c r="H155" s="49">
        <v>0</v>
      </c>
      <c r="I155" s="49">
        <v>0</v>
      </c>
      <c r="J155" s="49">
        <v>0</v>
      </c>
      <c r="K155" s="49">
        <v>0</v>
      </c>
      <c r="L155" s="49">
        <v>0</v>
      </c>
      <c r="M155" s="49">
        <v>0</v>
      </c>
      <c r="N155" s="49">
        <v>0</v>
      </c>
      <c r="O155" s="49">
        <f>SUM(E155:N155)</f>
        <v>20</v>
      </c>
      <c r="P155" s="49"/>
      <c r="Q155" s="49"/>
      <c r="R155" s="49"/>
      <c r="S155" s="49"/>
      <c r="T155" s="49"/>
      <c r="U155" s="49"/>
      <c r="V155" s="49"/>
      <c r="W155" s="49"/>
      <c r="X155" s="49"/>
      <c r="Y155" s="49"/>
      <c r="Z155" s="49">
        <f t="shared" ref="Z155" si="66">SUM(P155:Y155)</f>
        <v>0</v>
      </c>
      <c r="AA155" s="50"/>
      <c r="AB155" s="88">
        <f t="shared" ref="AB155" si="67">ROUND(AA155*Z155,2)</f>
        <v>0</v>
      </c>
      <c r="AC155" s="51">
        <v>0.2</v>
      </c>
      <c r="AD155" s="33"/>
      <c r="AE155" s="52"/>
    </row>
    <row r="156" spans="2:31">
      <c r="B156" s="54" t="s">
        <v>247</v>
      </c>
      <c r="C156" s="55" t="s">
        <v>245</v>
      </c>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7"/>
      <c r="AB156" s="89">
        <f>SUBTOTAL(9,AB157)</f>
        <v>0</v>
      </c>
      <c r="AC156" s="58"/>
      <c r="AD156" s="33"/>
      <c r="AE156" s="52"/>
    </row>
    <row r="157" spans="2:31">
      <c r="B157" s="46"/>
      <c r="C157" s="47" t="s">
        <v>248</v>
      </c>
      <c r="D157" s="48" t="s">
        <v>54</v>
      </c>
      <c r="E157" s="49">
        <v>3</v>
      </c>
      <c r="F157" s="49">
        <v>0</v>
      </c>
      <c r="G157" s="49">
        <v>0</v>
      </c>
      <c r="H157" s="49">
        <v>0</v>
      </c>
      <c r="I157" s="49">
        <v>0</v>
      </c>
      <c r="J157" s="49">
        <v>0</v>
      </c>
      <c r="K157" s="49">
        <v>0</v>
      </c>
      <c r="L157" s="49">
        <v>0</v>
      </c>
      <c r="M157" s="49">
        <v>0</v>
      </c>
      <c r="N157" s="49">
        <v>0</v>
      </c>
      <c r="O157" s="49">
        <f>SUM(E157:N157)</f>
        <v>3</v>
      </c>
      <c r="P157" s="49"/>
      <c r="Q157" s="49"/>
      <c r="R157" s="49"/>
      <c r="S157" s="49"/>
      <c r="T157" s="49"/>
      <c r="U157" s="49"/>
      <c r="V157" s="49"/>
      <c r="W157" s="49"/>
      <c r="X157" s="49"/>
      <c r="Y157" s="49"/>
      <c r="Z157" s="49">
        <f t="shared" ref="Z157" si="68">SUM(P157:Y157)</f>
        <v>0</v>
      </c>
      <c r="AA157" s="50"/>
      <c r="AB157" s="88">
        <f t="shared" ref="AB157:AB176" si="69">ROUND(AA157*Z157,2)</f>
        <v>0</v>
      </c>
      <c r="AC157" s="51">
        <v>0.2</v>
      </c>
      <c r="AD157" s="33"/>
      <c r="AE157" s="52"/>
    </row>
    <row r="158" spans="2:31">
      <c r="B158" s="54" t="s">
        <v>249</v>
      </c>
      <c r="C158" s="55" t="s">
        <v>250</v>
      </c>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7"/>
      <c r="AB158" s="89">
        <f>SUBTOTAL(9,AB159:AB160)</f>
        <v>0</v>
      </c>
      <c r="AC158" s="58"/>
      <c r="AD158" s="33"/>
      <c r="AE158" s="52"/>
    </row>
    <row r="159" spans="2:31">
      <c r="B159" s="46"/>
      <c r="C159" s="47" t="s">
        <v>251</v>
      </c>
      <c r="D159" s="48" t="s">
        <v>108</v>
      </c>
      <c r="E159" s="49">
        <v>32</v>
      </c>
      <c r="F159" s="49">
        <v>56.4</v>
      </c>
      <c r="G159" s="49">
        <v>84</v>
      </c>
      <c r="H159" s="49">
        <v>83</v>
      </c>
      <c r="I159" s="49">
        <v>98</v>
      </c>
      <c r="J159" s="49">
        <v>194</v>
      </c>
      <c r="K159" s="49">
        <v>198</v>
      </c>
      <c r="L159" s="49">
        <v>234</v>
      </c>
      <c r="M159" s="49">
        <v>121</v>
      </c>
      <c r="N159" s="49">
        <v>0</v>
      </c>
      <c r="O159" s="49">
        <f>SUM(E159:N159)</f>
        <v>1100.4000000000001</v>
      </c>
      <c r="P159" s="49"/>
      <c r="Q159" s="49"/>
      <c r="R159" s="49"/>
      <c r="S159" s="49"/>
      <c r="T159" s="49"/>
      <c r="U159" s="49"/>
      <c r="V159" s="49"/>
      <c r="W159" s="49"/>
      <c r="X159" s="49"/>
      <c r="Y159" s="49"/>
      <c r="Z159" s="49">
        <f t="shared" ref="Z159:Z160" si="70">SUM(P159:Y159)</f>
        <v>0</v>
      </c>
      <c r="AA159" s="50"/>
      <c r="AB159" s="88">
        <f t="shared" si="69"/>
        <v>0</v>
      </c>
      <c r="AC159" s="51">
        <v>0.2</v>
      </c>
      <c r="AD159" s="33"/>
      <c r="AE159" s="52"/>
    </row>
    <row r="160" spans="2:31">
      <c r="B160" s="46"/>
      <c r="C160" s="47" t="s">
        <v>252</v>
      </c>
      <c r="D160" s="48" t="s">
        <v>108</v>
      </c>
      <c r="E160" s="49">
        <v>0</v>
      </c>
      <c r="F160" s="49">
        <v>36</v>
      </c>
      <c r="G160" s="49">
        <v>0</v>
      </c>
      <c r="H160" s="49">
        <v>0</v>
      </c>
      <c r="I160" s="49">
        <v>0</v>
      </c>
      <c r="J160" s="49">
        <v>0</v>
      </c>
      <c r="K160" s="49">
        <v>0</v>
      </c>
      <c r="L160" s="49">
        <v>0</v>
      </c>
      <c r="M160" s="49">
        <v>0</v>
      </c>
      <c r="N160" s="49">
        <v>0</v>
      </c>
      <c r="O160" s="49">
        <f>SUM(E160:N160)</f>
        <v>36</v>
      </c>
      <c r="P160" s="49"/>
      <c r="Q160" s="49"/>
      <c r="R160" s="49"/>
      <c r="S160" s="49"/>
      <c r="T160" s="49"/>
      <c r="U160" s="49"/>
      <c r="V160" s="49"/>
      <c r="W160" s="49"/>
      <c r="X160" s="49"/>
      <c r="Y160" s="49"/>
      <c r="Z160" s="49">
        <f t="shared" si="70"/>
        <v>0</v>
      </c>
      <c r="AA160" s="50"/>
      <c r="AB160" s="88">
        <f t="shared" si="69"/>
        <v>0</v>
      </c>
      <c r="AC160" s="51">
        <v>0.2</v>
      </c>
      <c r="AD160" s="33"/>
      <c r="AE160" s="52"/>
    </row>
    <row r="161" spans="2:31">
      <c r="B161" s="54" t="s">
        <v>253</v>
      </c>
      <c r="C161" s="55" t="s">
        <v>254</v>
      </c>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7"/>
      <c r="AB161" s="89">
        <f>SUBTOTAL(9,AB162:AB163)</f>
        <v>0</v>
      </c>
      <c r="AC161" s="58"/>
      <c r="AD161" s="33"/>
      <c r="AE161" s="52"/>
    </row>
    <row r="162" spans="2:31">
      <c r="B162" s="46"/>
      <c r="C162" s="47" t="s">
        <v>255</v>
      </c>
      <c r="D162" s="48" t="s">
        <v>108</v>
      </c>
      <c r="E162" s="49">
        <v>7</v>
      </c>
      <c r="F162" s="49">
        <v>0</v>
      </c>
      <c r="G162" s="49">
        <v>0</v>
      </c>
      <c r="H162" s="49">
        <v>0</v>
      </c>
      <c r="I162" s="49">
        <v>0</v>
      </c>
      <c r="J162" s="49">
        <v>0</v>
      </c>
      <c r="K162" s="49">
        <v>0</v>
      </c>
      <c r="L162" s="49">
        <v>0</v>
      </c>
      <c r="M162" s="49">
        <v>0</v>
      </c>
      <c r="N162" s="49">
        <v>0</v>
      </c>
      <c r="O162" s="49">
        <f>SUM(E162:N162)</f>
        <v>7</v>
      </c>
      <c r="P162" s="49"/>
      <c r="Q162" s="49"/>
      <c r="R162" s="49"/>
      <c r="S162" s="49"/>
      <c r="T162" s="49"/>
      <c r="U162" s="49"/>
      <c r="V162" s="49"/>
      <c r="W162" s="49"/>
      <c r="X162" s="49"/>
      <c r="Y162" s="49"/>
      <c r="Z162" s="49">
        <f t="shared" ref="Z162:Z163" si="71">SUM(P162:Y162)</f>
        <v>0</v>
      </c>
      <c r="AA162" s="50"/>
      <c r="AB162" s="88">
        <f t="shared" si="69"/>
        <v>0</v>
      </c>
      <c r="AC162" s="51">
        <v>0.2</v>
      </c>
      <c r="AD162" s="33"/>
      <c r="AE162" s="52"/>
    </row>
    <row r="163" spans="2:31">
      <c r="B163" s="46"/>
      <c r="C163" s="47" t="s">
        <v>256</v>
      </c>
      <c r="D163" s="48" t="s">
        <v>108</v>
      </c>
      <c r="E163" s="49">
        <v>20</v>
      </c>
      <c r="F163" s="49">
        <v>0</v>
      </c>
      <c r="G163" s="49">
        <v>0</v>
      </c>
      <c r="H163" s="49">
        <v>0</v>
      </c>
      <c r="I163" s="49">
        <v>0</v>
      </c>
      <c r="J163" s="49">
        <v>0</v>
      </c>
      <c r="K163" s="49">
        <v>0</v>
      </c>
      <c r="L163" s="49">
        <v>0</v>
      </c>
      <c r="M163" s="49">
        <v>0</v>
      </c>
      <c r="N163" s="49">
        <v>0</v>
      </c>
      <c r="O163" s="49">
        <f>SUM(E163:N163)</f>
        <v>20</v>
      </c>
      <c r="P163" s="49"/>
      <c r="Q163" s="49"/>
      <c r="R163" s="49"/>
      <c r="S163" s="49"/>
      <c r="T163" s="49"/>
      <c r="U163" s="49"/>
      <c r="V163" s="49"/>
      <c r="W163" s="49"/>
      <c r="X163" s="49"/>
      <c r="Y163" s="49"/>
      <c r="Z163" s="49">
        <f t="shared" si="71"/>
        <v>0</v>
      </c>
      <c r="AA163" s="50"/>
      <c r="AB163" s="88">
        <f t="shared" si="69"/>
        <v>0</v>
      </c>
      <c r="AC163" s="51">
        <v>0.2</v>
      </c>
      <c r="AD163" s="33"/>
      <c r="AE163" s="52"/>
    </row>
    <row r="164" spans="2:31">
      <c r="B164" s="54" t="s">
        <v>257</v>
      </c>
      <c r="C164" s="55" t="s">
        <v>258</v>
      </c>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7"/>
      <c r="AB164" s="89">
        <f>SUBTOTAL(9,AB165:AB168)</f>
        <v>0</v>
      </c>
      <c r="AC164" s="58"/>
      <c r="AD164" s="33"/>
      <c r="AE164" s="52"/>
    </row>
    <row r="165" spans="2:31">
      <c r="B165" s="46" t="s">
        <v>259</v>
      </c>
      <c r="C165" s="47" t="s">
        <v>260</v>
      </c>
      <c r="D165" s="48" t="s">
        <v>54</v>
      </c>
      <c r="E165" s="49">
        <v>0</v>
      </c>
      <c r="F165" s="49">
        <v>39</v>
      </c>
      <c r="G165" s="49">
        <v>0</v>
      </c>
      <c r="H165" s="49">
        <v>114</v>
      </c>
      <c r="I165" s="49">
        <v>126</v>
      </c>
      <c r="J165" s="49">
        <v>126</v>
      </c>
      <c r="K165" s="49">
        <v>150</v>
      </c>
      <c r="L165" s="49">
        <v>99</v>
      </c>
      <c r="M165" s="49">
        <v>60</v>
      </c>
      <c r="N165" s="49">
        <v>0</v>
      </c>
      <c r="O165" s="49">
        <f>SUM(E165:N165)</f>
        <v>714</v>
      </c>
      <c r="P165" s="49"/>
      <c r="Q165" s="49"/>
      <c r="R165" s="49"/>
      <c r="S165" s="49"/>
      <c r="T165" s="49"/>
      <c r="U165" s="49"/>
      <c r="V165" s="49"/>
      <c r="W165" s="49"/>
      <c r="X165" s="49"/>
      <c r="Y165" s="49"/>
      <c r="Z165" s="49">
        <f t="shared" ref="Z165:Z176" si="72">SUM(P165:Y165)</f>
        <v>0</v>
      </c>
      <c r="AA165" s="50"/>
      <c r="AB165" s="88">
        <f t="shared" si="69"/>
        <v>0</v>
      </c>
      <c r="AC165" s="51">
        <v>0.2</v>
      </c>
      <c r="AD165" s="33"/>
      <c r="AE165" s="52"/>
    </row>
    <row r="166" spans="2:31">
      <c r="B166" s="46" t="s">
        <v>261</v>
      </c>
      <c r="C166" s="47" t="s">
        <v>262</v>
      </c>
      <c r="D166" s="48" t="s">
        <v>54</v>
      </c>
      <c r="E166" s="49">
        <v>56</v>
      </c>
      <c r="F166" s="49">
        <v>123</v>
      </c>
      <c r="G166" s="49">
        <v>136</v>
      </c>
      <c r="H166" s="49">
        <v>471</v>
      </c>
      <c r="I166" s="49">
        <v>461</v>
      </c>
      <c r="J166" s="49">
        <v>461</v>
      </c>
      <c r="K166" s="49">
        <v>372</v>
      </c>
      <c r="L166" s="49">
        <v>487</v>
      </c>
      <c r="M166" s="49">
        <v>0</v>
      </c>
      <c r="N166" s="49">
        <v>0</v>
      </c>
      <c r="O166" s="49">
        <f>SUM(E166:N166)</f>
        <v>2567</v>
      </c>
      <c r="P166" s="49"/>
      <c r="Q166" s="49"/>
      <c r="R166" s="49"/>
      <c r="S166" s="49"/>
      <c r="T166" s="49"/>
      <c r="U166" s="49"/>
      <c r="V166" s="49"/>
      <c r="W166" s="49"/>
      <c r="X166" s="49"/>
      <c r="Y166" s="49"/>
      <c r="Z166" s="49">
        <f t="shared" si="72"/>
        <v>0</v>
      </c>
      <c r="AA166" s="50"/>
      <c r="AB166" s="88">
        <f t="shared" si="69"/>
        <v>0</v>
      </c>
      <c r="AC166" s="51">
        <v>0.2</v>
      </c>
      <c r="AD166" s="33"/>
      <c r="AE166" s="52"/>
    </row>
    <row r="167" spans="2:31">
      <c r="B167" s="46" t="s">
        <v>263</v>
      </c>
      <c r="C167" s="47" t="s">
        <v>264</v>
      </c>
      <c r="D167" s="48" t="s">
        <v>54</v>
      </c>
      <c r="E167" s="49">
        <v>0</v>
      </c>
      <c r="F167" s="49">
        <v>33</v>
      </c>
      <c r="G167" s="49">
        <v>0</v>
      </c>
      <c r="H167" s="49">
        <v>0</v>
      </c>
      <c r="I167" s="49">
        <v>0</v>
      </c>
      <c r="J167" s="49">
        <v>0</v>
      </c>
      <c r="K167" s="49">
        <v>0</v>
      </c>
      <c r="L167" s="49">
        <v>0</v>
      </c>
      <c r="M167" s="49">
        <v>0</v>
      </c>
      <c r="N167" s="49">
        <v>0</v>
      </c>
      <c r="O167" s="49">
        <f>SUM(E167:N167)</f>
        <v>33</v>
      </c>
      <c r="P167" s="49"/>
      <c r="Q167" s="49"/>
      <c r="R167" s="49"/>
      <c r="S167" s="49"/>
      <c r="T167" s="49"/>
      <c r="U167" s="49"/>
      <c r="V167" s="49"/>
      <c r="W167" s="49"/>
      <c r="X167" s="49"/>
      <c r="Y167" s="49"/>
      <c r="Z167" s="49">
        <f t="shared" si="72"/>
        <v>0</v>
      </c>
      <c r="AA167" s="50"/>
      <c r="AB167" s="88">
        <f t="shared" si="69"/>
        <v>0</v>
      </c>
      <c r="AC167" s="51">
        <v>0.2</v>
      </c>
      <c r="AD167" s="33"/>
      <c r="AE167" s="52"/>
    </row>
    <row r="168" spans="2:31">
      <c r="B168" s="46" t="s">
        <v>265</v>
      </c>
      <c r="C168" s="47" t="s">
        <v>266</v>
      </c>
      <c r="D168" s="48" t="s">
        <v>54</v>
      </c>
      <c r="E168" s="49">
        <v>0</v>
      </c>
      <c r="F168" s="49">
        <v>0</v>
      </c>
      <c r="G168" s="49">
        <v>0</v>
      </c>
      <c r="H168" s="49">
        <v>0</v>
      </c>
      <c r="I168" s="49">
        <v>0</v>
      </c>
      <c r="J168" s="49">
        <v>0</v>
      </c>
      <c r="K168" s="49">
        <v>0</v>
      </c>
      <c r="L168" s="49">
        <v>0</v>
      </c>
      <c r="M168" s="49">
        <v>527</v>
      </c>
      <c r="N168" s="49">
        <v>0</v>
      </c>
      <c r="O168" s="49">
        <f>SUM(E168:N168)</f>
        <v>527</v>
      </c>
      <c r="P168" s="49"/>
      <c r="Q168" s="49"/>
      <c r="R168" s="49"/>
      <c r="S168" s="49"/>
      <c r="T168" s="49"/>
      <c r="U168" s="49"/>
      <c r="V168" s="49"/>
      <c r="W168" s="49"/>
      <c r="X168" s="49"/>
      <c r="Y168" s="49"/>
      <c r="Z168" s="49">
        <f>SUM(P168:Y168)</f>
        <v>0</v>
      </c>
      <c r="AA168" s="50"/>
      <c r="AB168" s="88">
        <f t="shared" si="69"/>
        <v>0</v>
      </c>
      <c r="AC168" s="51">
        <v>0.2</v>
      </c>
      <c r="AD168" s="33"/>
      <c r="AE168" s="52"/>
    </row>
    <row r="169" spans="2:31">
      <c r="B169" s="54" t="s">
        <v>267</v>
      </c>
      <c r="C169" s="55" t="s">
        <v>268</v>
      </c>
      <c r="D169" s="56"/>
      <c r="E169" s="56"/>
      <c r="F169" s="56"/>
      <c r="G169" s="56"/>
      <c r="H169" s="56"/>
      <c r="I169" s="56"/>
      <c r="J169" s="56"/>
      <c r="K169" s="56"/>
      <c r="L169" s="56"/>
      <c r="M169" s="56"/>
      <c r="N169" s="56"/>
      <c r="O169" s="56"/>
      <c r="P169" s="56"/>
      <c r="Q169" s="56"/>
      <c r="R169" s="56"/>
      <c r="S169" s="56"/>
      <c r="T169" s="56"/>
      <c r="U169" s="56"/>
      <c r="V169" s="56"/>
      <c r="W169" s="56"/>
      <c r="X169" s="56"/>
      <c r="Y169" s="56"/>
      <c r="Z169" s="56"/>
      <c r="AA169" s="57"/>
      <c r="AB169" s="89">
        <f>SUBTOTAL(9,AB170)</f>
        <v>0</v>
      </c>
      <c r="AC169" s="58"/>
      <c r="AD169" s="33"/>
      <c r="AE169" s="52"/>
    </row>
    <row r="170" spans="2:31">
      <c r="B170" s="46"/>
      <c r="C170" s="47" t="s">
        <v>269</v>
      </c>
      <c r="D170" s="48" t="s">
        <v>54</v>
      </c>
      <c r="E170" s="49">
        <v>0</v>
      </c>
      <c r="F170" s="49">
        <v>0</v>
      </c>
      <c r="G170" s="49">
        <v>6</v>
      </c>
      <c r="H170" s="49">
        <v>6</v>
      </c>
      <c r="I170" s="49">
        <v>6</v>
      </c>
      <c r="J170" s="49">
        <v>6</v>
      </c>
      <c r="K170" s="49">
        <v>6</v>
      </c>
      <c r="L170" s="49">
        <v>6</v>
      </c>
      <c r="M170" s="49">
        <v>6</v>
      </c>
      <c r="N170" s="49">
        <v>0</v>
      </c>
      <c r="O170" s="49">
        <f>SUM(E170:N170)</f>
        <v>42</v>
      </c>
      <c r="P170" s="49"/>
      <c r="Q170" s="49"/>
      <c r="R170" s="49"/>
      <c r="S170" s="49"/>
      <c r="T170" s="49"/>
      <c r="U170" s="49"/>
      <c r="V170" s="49"/>
      <c r="W170" s="49"/>
      <c r="X170" s="49"/>
      <c r="Y170" s="49"/>
      <c r="Z170" s="49">
        <f t="shared" si="72"/>
        <v>0</v>
      </c>
      <c r="AA170" s="50"/>
      <c r="AB170" s="88">
        <f t="shared" si="69"/>
        <v>0</v>
      </c>
      <c r="AC170" s="51">
        <v>0.2</v>
      </c>
      <c r="AD170" s="33"/>
      <c r="AE170" s="52"/>
    </row>
    <row r="171" spans="2:31">
      <c r="B171" s="54" t="s">
        <v>270</v>
      </c>
      <c r="C171" s="55" t="s">
        <v>271</v>
      </c>
      <c r="D171" s="56"/>
      <c r="E171" s="56"/>
      <c r="F171" s="56"/>
      <c r="G171" s="56"/>
      <c r="H171" s="56"/>
      <c r="I171" s="56"/>
      <c r="J171" s="56"/>
      <c r="K171" s="56"/>
      <c r="L171" s="56"/>
      <c r="M171" s="56"/>
      <c r="N171" s="56"/>
      <c r="O171" s="56"/>
      <c r="P171" s="56"/>
      <c r="Q171" s="56"/>
      <c r="R171" s="56"/>
      <c r="S171" s="56"/>
      <c r="T171" s="56"/>
      <c r="U171" s="56"/>
      <c r="V171" s="56"/>
      <c r="W171" s="56"/>
      <c r="X171" s="56"/>
      <c r="Y171" s="56"/>
      <c r="Z171" s="56"/>
      <c r="AA171" s="57"/>
      <c r="AB171" s="89">
        <f>SUBTOTAL(9,AB172)</f>
        <v>0</v>
      </c>
      <c r="AC171" s="58"/>
      <c r="AD171" s="33"/>
      <c r="AE171" s="52"/>
    </row>
    <row r="172" spans="2:31">
      <c r="B172" s="46"/>
      <c r="C172" s="47" t="s">
        <v>272</v>
      </c>
      <c r="D172" s="48" t="s">
        <v>7</v>
      </c>
      <c r="E172" s="49">
        <v>0</v>
      </c>
      <c r="F172" s="49">
        <v>2</v>
      </c>
      <c r="G172" s="49">
        <v>2</v>
      </c>
      <c r="H172" s="49">
        <v>2</v>
      </c>
      <c r="I172" s="49">
        <v>2</v>
      </c>
      <c r="J172" s="49">
        <v>2</v>
      </c>
      <c r="K172" s="49">
        <v>2</v>
      </c>
      <c r="L172" s="49">
        <v>2</v>
      </c>
      <c r="M172" s="49">
        <v>2</v>
      </c>
      <c r="N172" s="49">
        <v>0</v>
      </c>
      <c r="O172" s="49">
        <f>SUM(E172:N172)</f>
        <v>16</v>
      </c>
      <c r="P172" s="49"/>
      <c r="Q172" s="49"/>
      <c r="R172" s="49"/>
      <c r="S172" s="49"/>
      <c r="T172" s="49"/>
      <c r="U172" s="49"/>
      <c r="V172" s="49"/>
      <c r="W172" s="49"/>
      <c r="X172" s="49"/>
      <c r="Y172" s="49"/>
      <c r="Z172" s="49">
        <f t="shared" si="72"/>
        <v>0</v>
      </c>
      <c r="AA172" s="50"/>
      <c r="AB172" s="88">
        <f t="shared" si="69"/>
        <v>0</v>
      </c>
      <c r="AC172" s="51">
        <v>0.2</v>
      </c>
      <c r="AD172" s="33"/>
      <c r="AE172" s="52"/>
    </row>
    <row r="173" spans="2:31">
      <c r="B173" s="54" t="s">
        <v>273</v>
      </c>
      <c r="C173" s="55" t="s">
        <v>274</v>
      </c>
      <c r="D173" s="56"/>
      <c r="E173" s="56"/>
      <c r="F173" s="56"/>
      <c r="G173" s="56"/>
      <c r="H173" s="56"/>
      <c r="I173" s="56"/>
      <c r="J173" s="56"/>
      <c r="K173" s="56"/>
      <c r="L173" s="56"/>
      <c r="M173" s="56"/>
      <c r="N173" s="56"/>
      <c r="O173" s="56"/>
      <c r="P173" s="56"/>
      <c r="Q173" s="56"/>
      <c r="R173" s="56"/>
      <c r="S173" s="56"/>
      <c r="T173" s="56"/>
      <c r="U173" s="56"/>
      <c r="V173" s="56"/>
      <c r="W173" s="56"/>
      <c r="X173" s="56"/>
      <c r="Y173" s="56"/>
      <c r="Z173" s="56"/>
      <c r="AA173" s="57"/>
      <c r="AB173" s="89">
        <f>SUBTOTAL(9,AB174)</f>
        <v>0</v>
      </c>
      <c r="AC173" s="58"/>
      <c r="AD173" s="33"/>
      <c r="AE173" s="52"/>
    </row>
    <row r="174" spans="2:31">
      <c r="B174" s="46"/>
      <c r="C174" s="47" t="s">
        <v>275</v>
      </c>
      <c r="D174" s="48" t="s">
        <v>7</v>
      </c>
      <c r="E174" s="49">
        <v>0</v>
      </c>
      <c r="F174" s="49">
        <v>2</v>
      </c>
      <c r="G174" s="49">
        <v>2</v>
      </c>
      <c r="H174" s="49">
        <v>2</v>
      </c>
      <c r="I174" s="49">
        <v>2</v>
      </c>
      <c r="J174" s="49">
        <v>2</v>
      </c>
      <c r="K174" s="49">
        <v>2</v>
      </c>
      <c r="L174" s="49">
        <v>2</v>
      </c>
      <c r="M174" s="49">
        <v>2</v>
      </c>
      <c r="N174" s="49">
        <v>0</v>
      </c>
      <c r="O174" s="49">
        <f>SUM(E174:N174)</f>
        <v>16</v>
      </c>
      <c r="P174" s="49"/>
      <c r="Q174" s="49"/>
      <c r="R174" s="49"/>
      <c r="S174" s="49"/>
      <c r="T174" s="49"/>
      <c r="U174" s="49"/>
      <c r="V174" s="49"/>
      <c r="W174" s="49"/>
      <c r="X174" s="49"/>
      <c r="Y174" s="49"/>
      <c r="Z174" s="49">
        <f t="shared" si="72"/>
        <v>0</v>
      </c>
      <c r="AA174" s="50"/>
      <c r="AB174" s="88">
        <f t="shared" si="69"/>
        <v>0</v>
      </c>
      <c r="AC174" s="51">
        <v>0.2</v>
      </c>
      <c r="AD174" s="33"/>
      <c r="AE174" s="52"/>
    </row>
    <row r="175" spans="2:31">
      <c r="B175" s="54" t="s">
        <v>276</v>
      </c>
      <c r="C175" s="55" t="s">
        <v>277</v>
      </c>
      <c r="D175" s="56"/>
      <c r="E175" s="56"/>
      <c r="F175" s="56"/>
      <c r="G175" s="56"/>
      <c r="H175" s="56"/>
      <c r="I175" s="56"/>
      <c r="J175" s="56"/>
      <c r="K175" s="56"/>
      <c r="L175" s="56"/>
      <c r="M175" s="56"/>
      <c r="N175" s="56"/>
      <c r="O175" s="56"/>
      <c r="P175" s="56"/>
      <c r="Q175" s="56"/>
      <c r="R175" s="56"/>
      <c r="S175" s="56"/>
      <c r="T175" s="56"/>
      <c r="U175" s="56"/>
      <c r="V175" s="56"/>
      <c r="W175" s="56"/>
      <c r="X175" s="56"/>
      <c r="Y175" s="56"/>
      <c r="Z175" s="56"/>
      <c r="AA175" s="57"/>
      <c r="AB175" s="89">
        <f>SUBTOTAL(9,AB176)</f>
        <v>0</v>
      </c>
      <c r="AC175" s="58"/>
      <c r="AD175" s="33"/>
      <c r="AE175" s="52"/>
    </row>
    <row r="176" spans="2:31" ht="14.25" thickBot="1">
      <c r="B176" s="59"/>
      <c r="C176" s="60" t="s">
        <v>278</v>
      </c>
      <c r="D176" s="61" t="s">
        <v>7</v>
      </c>
      <c r="E176" s="62">
        <v>11</v>
      </c>
      <c r="F176" s="62">
        <v>12</v>
      </c>
      <c r="G176" s="62">
        <v>26</v>
      </c>
      <c r="H176" s="62">
        <v>17</v>
      </c>
      <c r="I176" s="62">
        <v>19</v>
      </c>
      <c r="J176" s="62">
        <v>16</v>
      </c>
      <c r="K176" s="62">
        <v>19</v>
      </c>
      <c r="L176" s="62">
        <v>28</v>
      </c>
      <c r="M176" s="62">
        <v>18</v>
      </c>
      <c r="N176" s="62">
        <v>0</v>
      </c>
      <c r="O176" s="62">
        <f>SUM(E176:N176)</f>
        <v>166</v>
      </c>
      <c r="P176" s="62"/>
      <c r="Q176" s="62"/>
      <c r="R176" s="62"/>
      <c r="S176" s="62"/>
      <c r="T176" s="62"/>
      <c r="U176" s="62"/>
      <c r="V176" s="62"/>
      <c r="W176" s="62"/>
      <c r="X176" s="62"/>
      <c r="Y176" s="62"/>
      <c r="Z176" s="62">
        <f t="shared" si="72"/>
        <v>0</v>
      </c>
      <c r="AA176" s="63"/>
      <c r="AB176" s="90">
        <f t="shared" si="69"/>
        <v>0</v>
      </c>
      <c r="AC176" s="64">
        <v>0.2</v>
      </c>
      <c r="AD176" s="33"/>
      <c r="AE176" s="52"/>
    </row>
    <row r="177" spans="1:34" s="11" customFormat="1" ht="14.25" thickBot="1">
      <c r="A177" s="19"/>
      <c r="B177" s="20"/>
      <c r="C177" s="20"/>
      <c r="D177" s="20"/>
      <c r="E177" s="65"/>
      <c r="F177" s="65"/>
      <c r="G177" s="65"/>
      <c r="H177" s="65"/>
      <c r="I177" s="65"/>
      <c r="J177" s="65"/>
      <c r="K177" s="65"/>
      <c r="L177" s="65"/>
      <c r="M177" s="65"/>
      <c r="N177" s="65"/>
      <c r="O177" s="65"/>
      <c r="P177" s="65"/>
      <c r="Q177" s="65"/>
      <c r="R177" s="65"/>
      <c r="S177" s="65"/>
      <c r="T177" s="65"/>
      <c r="U177" s="65"/>
      <c r="V177" s="65"/>
      <c r="W177" s="65"/>
      <c r="X177" s="65"/>
      <c r="Y177" s="65"/>
      <c r="Z177" s="65"/>
      <c r="AA177" s="65"/>
      <c r="AB177" s="65"/>
      <c r="AC177" s="65"/>
      <c r="AE177" s="20"/>
      <c r="AF177" s="20"/>
    </row>
    <row r="178" spans="1:34">
      <c r="C178" s="96" t="str">
        <f>"Total du "&amp;$B$7&amp;" "&amp;$C$7&amp;" Tranche Ferme (en €HT)"</f>
        <v>Total du  LOT 03 : Partitions intérieures et embellissements Tranche Ferme (en €HT)</v>
      </c>
      <c r="D178" s="97"/>
      <c r="E178" s="66"/>
      <c r="F178" s="67"/>
      <c r="G178" s="67"/>
      <c r="H178" s="67"/>
      <c r="I178" s="67"/>
      <c r="J178" s="67"/>
      <c r="K178" s="67"/>
      <c r="L178" s="67"/>
      <c r="M178" s="67"/>
      <c r="N178" s="67"/>
      <c r="O178" s="67"/>
      <c r="P178" s="67"/>
      <c r="Q178" s="68"/>
      <c r="R178" s="67"/>
      <c r="S178" s="67"/>
      <c r="T178" s="67"/>
      <c r="U178" s="67"/>
      <c r="V178" s="67"/>
      <c r="W178" s="67"/>
      <c r="X178" s="67"/>
      <c r="Y178" s="67"/>
      <c r="Z178" s="67"/>
      <c r="AA178" s="67"/>
      <c r="AB178" s="67"/>
      <c r="AC178" s="67"/>
      <c r="AD178" s="67"/>
      <c r="AE178" s="69">
        <f>SUBTOTAL(9,AB11:AB176)</f>
        <v>0</v>
      </c>
      <c r="AF178" s="33"/>
      <c r="AG178" s="70"/>
      <c r="AH178" s="71"/>
    </row>
    <row r="179" spans="1:34">
      <c r="C179" s="72" t="s">
        <v>279</v>
      </c>
      <c r="D179" s="73">
        <v>5.5E-2</v>
      </c>
      <c r="E179" s="74" t="s">
        <v>280</v>
      </c>
      <c r="F179" s="75">
        <f>SUMIF($AC$11:$AC$176,D179,$AB$11:$AB$176)</f>
        <v>0</v>
      </c>
      <c r="G179" s="76"/>
      <c r="H179" s="76"/>
      <c r="I179" s="76"/>
      <c r="J179" s="76"/>
      <c r="K179" s="76"/>
      <c r="L179" s="76"/>
      <c r="M179" s="76"/>
      <c r="N179" s="76"/>
      <c r="O179" s="76"/>
      <c r="P179" s="75"/>
      <c r="Q179" s="77"/>
      <c r="R179" s="76"/>
      <c r="S179" s="76"/>
      <c r="T179" s="76"/>
      <c r="U179" s="76"/>
      <c r="V179" s="76"/>
      <c r="W179" s="76"/>
      <c r="X179" s="76"/>
      <c r="Y179" s="76"/>
      <c r="Z179" s="76"/>
      <c r="AA179" s="76"/>
      <c r="AB179" s="76"/>
      <c r="AC179" s="78"/>
      <c r="AD179" s="79" t="s">
        <v>281</v>
      </c>
      <c r="AE179" s="80">
        <f>D179*F179</f>
        <v>0</v>
      </c>
      <c r="AF179" s="33"/>
    </row>
    <row r="180" spans="1:34">
      <c r="C180" s="72" t="s">
        <v>279</v>
      </c>
      <c r="D180" s="73">
        <v>0.1</v>
      </c>
      <c r="E180" s="74" t="s">
        <v>280</v>
      </c>
      <c r="F180" s="75">
        <f>SUMIF($AC$11:$AC$176,D180,$AB$11:$AB$176)</f>
        <v>0</v>
      </c>
      <c r="G180" s="76"/>
      <c r="H180" s="76"/>
      <c r="I180" s="76"/>
      <c r="J180" s="76"/>
      <c r="K180" s="76"/>
      <c r="L180" s="76"/>
      <c r="M180" s="76"/>
      <c r="N180" s="76"/>
      <c r="O180" s="76"/>
      <c r="P180" s="75"/>
      <c r="Q180" s="77"/>
      <c r="R180" s="76"/>
      <c r="S180" s="76"/>
      <c r="T180" s="76"/>
      <c r="U180" s="76"/>
      <c r="V180" s="76"/>
      <c r="W180" s="76"/>
      <c r="X180" s="76"/>
      <c r="Y180" s="76"/>
      <c r="Z180" s="76"/>
      <c r="AA180" s="76"/>
      <c r="AB180" s="76"/>
      <c r="AC180" s="78"/>
      <c r="AD180" s="79" t="s">
        <v>281</v>
      </c>
      <c r="AE180" s="80">
        <f t="shared" ref="AE180:AE181" si="73">D180*F180</f>
        <v>0</v>
      </c>
      <c r="AF180" s="33"/>
    </row>
    <row r="181" spans="1:34">
      <c r="C181" s="72" t="s">
        <v>279</v>
      </c>
      <c r="D181" s="73">
        <v>0.2</v>
      </c>
      <c r="E181" s="74" t="s">
        <v>280</v>
      </c>
      <c r="F181" s="75">
        <f t="shared" ref="F180:F181" si="74">SUMIF($AC$11:$AC$176,D181,$AB$11:$AB$176)</f>
        <v>0</v>
      </c>
      <c r="G181" s="76"/>
      <c r="H181" s="76"/>
      <c r="I181" s="76"/>
      <c r="J181" s="76"/>
      <c r="K181" s="76"/>
      <c r="L181" s="76"/>
      <c r="M181" s="76"/>
      <c r="N181" s="76"/>
      <c r="O181" s="76"/>
      <c r="P181" s="75"/>
      <c r="Q181" s="77"/>
      <c r="R181" s="76"/>
      <c r="S181" s="76"/>
      <c r="T181" s="76"/>
      <c r="U181" s="76"/>
      <c r="V181" s="76"/>
      <c r="W181" s="76"/>
      <c r="X181" s="76"/>
      <c r="Y181" s="76"/>
      <c r="Z181" s="76"/>
      <c r="AA181" s="76"/>
      <c r="AB181" s="76"/>
      <c r="AC181" s="78"/>
      <c r="AD181" s="79" t="s">
        <v>281</v>
      </c>
      <c r="AE181" s="80">
        <f t="shared" si="73"/>
        <v>0</v>
      </c>
      <c r="AF181" s="33"/>
    </row>
    <row r="182" spans="1:34" ht="14.25" thickBot="1">
      <c r="C182" s="98" t="str">
        <f>"Total du "&amp;$B$7&amp;" "&amp;$C$7&amp;" Tranche Ferme (en €TTC)"</f>
        <v>Total du  LOT 03 : Partitions intérieures et embellissements Tranche Ferme (en €TTC)</v>
      </c>
      <c r="D182" s="99"/>
      <c r="E182" s="81"/>
      <c r="F182" s="82"/>
      <c r="G182" s="82"/>
      <c r="H182" s="82"/>
      <c r="I182" s="82"/>
      <c r="J182" s="82"/>
      <c r="K182" s="82"/>
      <c r="L182" s="82"/>
      <c r="M182" s="82"/>
      <c r="N182" s="82"/>
      <c r="O182" s="82"/>
      <c r="P182" s="83"/>
      <c r="Q182" s="84"/>
      <c r="R182" s="82"/>
      <c r="S182" s="82"/>
      <c r="T182" s="82"/>
      <c r="U182" s="82"/>
      <c r="V182" s="82"/>
      <c r="W182" s="82"/>
      <c r="X182" s="82"/>
      <c r="Y182" s="82"/>
      <c r="Z182" s="82"/>
      <c r="AA182" s="82"/>
      <c r="AB182" s="82"/>
      <c r="AC182" s="82"/>
      <c r="AD182" s="82"/>
      <c r="AE182" s="85">
        <f>SUM(AE178:AE181)</f>
        <v>0</v>
      </c>
      <c r="AF182" s="33"/>
      <c r="AG182" s="70"/>
    </row>
  </sheetData>
  <mergeCells count="10">
    <mergeCell ref="C182:D182"/>
    <mergeCell ref="B2:B3"/>
    <mergeCell ref="C2:C3"/>
    <mergeCell ref="D6:E6"/>
    <mergeCell ref="D7:E7"/>
    <mergeCell ref="E8:O8"/>
    <mergeCell ref="P8:Z8"/>
    <mergeCell ref="AB7:AC7"/>
    <mergeCell ref="AB6:AC6"/>
    <mergeCell ref="C178:D178"/>
  </mergeCells>
  <dataValidations count="2">
    <dataValidation type="list" allowBlank="1" showInputMessage="1" showErrorMessage="1" sqref="AC13:AC176" xr:uid="{3FDD21EF-D10C-4D16-A8ED-225A31A8E0A6}">
      <formula1>$B$1:$D$1</formula1>
    </dataValidation>
    <dataValidation type="list" allowBlank="1" showInputMessage="1" showErrorMessage="1" sqref="AC9" xr:uid="{6AFAC337-797C-41A9-8B81-C71876FFF7B5}">
      <formula1>#REF!</formula1>
    </dataValidation>
  </dataValidations>
  <pageMargins left="0.25" right="0.25" top="0.75" bottom="0.75" header="0.3" footer="0.3"/>
  <pageSetup paperSize="9" scale="39"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6A89E8AE659C4EB4ECD94D221292F9" ma:contentTypeVersion="16" ma:contentTypeDescription="Crée un document." ma:contentTypeScope="" ma:versionID="83c430b2370293667a032437c8f9c492">
  <xsd:schema xmlns:xsd="http://www.w3.org/2001/XMLSchema" xmlns:xs="http://www.w3.org/2001/XMLSchema" xmlns:p="http://schemas.microsoft.com/office/2006/metadata/properties" xmlns:ns2="41386d07-a824-49f8-9910-65e60a857012" xmlns:ns3="bc241f47-cb40-4c8c-b1d6-673c160dea0b" targetNamespace="http://schemas.microsoft.com/office/2006/metadata/properties" ma:root="true" ma:fieldsID="3f30f82e7c6fd7fa915469b2efbfff20" ns2:_="" ns3:_="">
    <xsd:import namespace="41386d07-a824-49f8-9910-65e60a857012"/>
    <xsd:import namespace="bc241f47-cb40-4c8c-b1d6-673c160dea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386d07-a824-49f8-9910-65e60a85701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61244688-c817-4aa0-b50d-a61eb9357064}" ma:internalName="TaxCatchAll" ma:showField="CatchAllData" ma:web="41386d07-a824-49f8-9910-65e60a85701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c241f47-cb40-4c8c-b1d6-673c160dea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005dc3c4-90f5-4798-89c3-4ea5d5b35be2"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c241f47-cb40-4c8c-b1d6-673c160dea0b">
      <Terms xmlns="http://schemas.microsoft.com/office/infopath/2007/PartnerControls"/>
    </lcf76f155ced4ddcb4097134ff3c332f>
    <TaxCatchAll xmlns="41386d07-a824-49f8-9910-65e60a85701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0627FF-4068-434F-876D-3EED058F1BC6}"/>
</file>

<file path=customXml/itemProps2.xml><?xml version="1.0" encoding="utf-8"?>
<ds:datastoreItem xmlns:ds="http://schemas.openxmlformats.org/officeDocument/2006/customXml" ds:itemID="{71E22A82-A43F-4C1E-A45B-7855B82EE763}"/>
</file>

<file path=customXml/itemProps3.xml><?xml version="1.0" encoding="utf-8"?>
<ds:datastoreItem xmlns:ds="http://schemas.openxmlformats.org/officeDocument/2006/customXml" ds:itemID="{47DAEC63-52CE-4F2D-8130-CB3E92C9070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Maëlis LE CLOEREC</dc:creator>
  <cp:keywords/>
  <dc:description/>
  <cp:lastModifiedBy>Maëlis LE CLOEREC</cp:lastModifiedBy>
  <cp:revision/>
  <dcterms:created xsi:type="dcterms:W3CDTF">2025-06-19T19:01:08Z</dcterms:created>
  <dcterms:modified xsi:type="dcterms:W3CDTF">2025-06-19T20:16:24Z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0x010100E76A89E8AE659C4EB4ECD94D221292F9</vt:lpwstr>
  </property>
  <property fmtid="{D5CDD505-2E9C-101B-9397-08002B2CF9AE}" pid="3" name="MediaServiceImageTags">
    <vt:lpwstr/>
  </property>
</Properties>
</file>